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A0761036-C624-4857-ACF4-CC0B7E570595}" xr6:coauthVersionLast="47" xr6:coauthVersionMax="47" xr10:uidLastSave="{00000000-0000-0000-0000-000000000000}"/>
  <bookViews>
    <workbookView xWindow="1515" yWindow="945" windowWidth="27285" windowHeight="15255" activeTab="3" xr2:uid="{00000000-000D-0000-FFFF-FFFF00000000}"/>
  </bookViews>
  <sheets>
    <sheet name=" Sažetak" sheetId="2" r:id="rId1"/>
    <sheet name=" Račun prihoda i rashoda" sheetId="8" r:id="rId2"/>
    <sheet name=" Račun financiranja" sheetId="5" r:id="rId3"/>
    <sheet name="posebni dio" sheetId="7" r:id="rId4"/>
  </sheets>
  <definedNames>
    <definedName name="_xlnm.Print_Titles" localSheetId="3">'posebni dio'!$3:$4</definedName>
    <definedName name="_xlnm.Print_Area" localSheetId="2">' Račun financiranja'!$A$1:$G$24</definedName>
    <definedName name="_xlnm.Print_Area" localSheetId="1">' Račun prihoda i rashoda'!$A$1:$F$58</definedName>
    <definedName name="_xlnm.Print_Area" localSheetId="0">' Sažetak'!$A$1:$J$43</definedName>
    <definedName name="_xlnm.Print_Area" localSheetId="3">'posebni dio'!$A$1:$F$78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8" l="1"/>
  <c r="J12" i="2"/>
  <c r="I12" i="2"/>
  <c r="H12" i="2"/>
  <c r="G12" i="2"/>
  <c r="F12" i="2"/>
  <c r="F10" i="2"/>
  <c r="F33" i="8"/>
  <c r="E33" i="8"/>
  <c r="D33" i="8"/>
  <c r="C33" i="8"/>
  <c r="F25" i="8"/>
  <c r="F24" i="8" s="1"/>
  <c r="F27" i="8" s="1"/>
  <c r="E25" i="8"/>
  <c r="E24" i="8" s="1"/>
  <c r="E27" i="8" s="1"/>
  <c r="D25" i="8"/>
  <c r="D24" i="8" s="1"/>
  <c r="D27" i="8" s="1"/>
  <c r="C25" i="8"/>
  <c r="C24" i="8" s="1"/>
  <c r="B25" i="8"/>
  <c r="B24" i="8" s="1"/>
  <c r="F31" i="2" s="1"/>
  <c r="B33" i="8"/>
  <c r="C27" i="8" l="1"/>
  <c r="G31" i="2"/>
  <c r="H31" i="2"/>
  <c r="I31" i="2"/>
  <c r="J31" i="2"/>
  <c r="B27" i="8"/>
  <c r="J24" i="2"/>
  <c r="I24" i="2"/>
  <c r="H24" i="2"/>
  <c r="G24" i="2"/>
  <c r="J15" i="2"/>
  <c r="I15" i="2"/>
  <c r="H15" i="2"/>
  <c r="G15" i="2"/>
  <c r="J14" i="2"/>
  <c r="I14" i="2"/>
  <c r="H14" i="2"/>
  <c r="G14" i="2"/>
  <c r="F15" i="2"/>
  <c r="F14" i="2"/>
  <c r="J11" i="2"/>
  <c r="I11" i="2"/>
  <c r="H11" i="2"/>
  <c r="G11" i="2"/>
  <c r="F11" i="2"/>
  <c r="F42" i="2"/>
  <c r="G39" i="2"/>
  <c r="G42" i="2" s="1"/>
  <c r="H39" i="2" s="1"/>
  <c r="H42" i="2" s="1"/>
  <c r="I39" i="2" s="1"/>
  <c r="I42" i="2" s="1"/>
  <c r="J39" i="2" s="1"/>
  <c r="J42" i="2" s="1"/>
  <c r="F24" i="2"/>
  <c r="I10" i="2" l="1"/>
  <c r="G10" i="2"/>
  <c r="G13" i="2"/>
  <c r="H10" i="2"/>
  <c r="H13" i="2"/>
  <c r="I13" i="2"/>
  <c r="J10" i="2"/>
  <c r="F13" i="2"/>
  <c r="J13" i="2"/>
  <c r="F16" i="2" l="1"/>
  <c r="F25" i="2" s="1"/>
  <c r="H16" i="2"/>
  <c r="H25" i="2" s="1"/>
  <c r="H32" i="2" s="1"/>
  <c r="H33" i="2" s="1"/>
  <c r="I16" i="2"/>
  <c r="I25" i="2" s="1"/>
  <c r="I32" i="2" s="1"/>
  <c r="I33" i="2" s="1"/>
  <c r="G16" i="2"/>
  <c r="G25" i="2" s="1"/>
  <c r="G32" i="2" s="1"/>
  <c r="G33" i="2" s="1"/>
  <c r="J16" i="2"/>
  <c r="J25" i="2" s="1"/>
  <c r="J32" i="2" s="1"/>
  <c r="J33" i="2" s="1"/>
  <c r="F32" i="2" l="1"/>
  <c r="F33" i="2" s="1"/>
</calcChain>
</file>

<file path=xl/sharedStrings.xml><?xml version="1.0" encoding="utf-8"?>
<sst xmlns="http://schemas.openxmlformats.org/spreadsheetml/2006/main" count="218" uniqueCount="103">
  <si>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</si>
  <si>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</si>
  <si>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</si>
  <si>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</si>
  <si>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</si>
  <si>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</si>
  <si>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</si>
  <si>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</si>
  <si>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</si>
  <si>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</si>
  <si>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</si>
  <si>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</si>
  <si>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</si>
  <si>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</si>
  <si>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</si>
  <si>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</si>
  <si>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</si>
  <si>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</si>
  <si>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</si>
  <si>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</si>
  <si>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</si>
  <si>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</si>
  <si>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 xml:space="preserve">A. RAČUN PRIHODA I RASHODA </t>
  </si>
  <si>
    <t>A1. PRIHODI I RASHODI PREMA EKONOMSKOJ KLASIFIKACIJI</t>
  </si>
  <si>
    <t>UKUPNO PRIHODI</t>
  </si>
  <si>
    <t>UKUPNO RASHODI</t>
  </si>
  <si>
    <t>A2. PRIHODI I RASHODI PREMA IZVORIMA FINANCIRANJA</t>
  </si>
  <si>
    <t>Razred/
skupina</t>
  </si>
  <si>
    <t>Opći prihodi i primici</t>
  </si>
  <si>
    <t>A3. RASHODI PREMA FUNKCIJSKOJ KLASIFIKACIJI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</si>
  <si>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</si>
  <si>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</si>
  <si>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</si>
  <si>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</si>
  <si>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</si>
  <si>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</si>
  <si>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</si>
  <si>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</si>
  <si>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Namjenski primici</t>
  </si>
  <si>
    <t>Namjenski primici od zaduživanja</t>
  </si>
  <si>
    <t>VIŠAK / MANJAK TEKUĆE GODINE
(VIŠAK / MANJAK + NETO FINANCIRANJE)</t>
  </si>
  <si>
    <t>34 Financijski rashodi</t>
  </si>
  <si>
    <t>32 Materijalni rashodi</t>
  </si>
  <si>
    <t>31 Rashodi za zaposlene</t>
  </si>
  <si>
    <t>3 Rashodi poslovanja</t>
  </si>
  <si>
    <t>45 Rashodi za dodatna ulaganja na nefinancijskoj imovini</t>
  </si>
  <si>
    <t>42 Rashodi za nabavu proizvedene dugotrajne imovine</t>
  </si>
  <si>
    <t>4 Rashodi za nabavu nefinancijske imovine</t>
  </si>
  <si>
    <t>RAZDJEL: 003 Upravni odjel za društvene djelatnosti</t>
  </si>
  <si>
    <t>SVEUKUPNO</t>
  </si>
  <si>
    <t>Oznaka</t>
  </si>
  <si>
    <t>SVEUKUPNO RASHODI</t>
  </si>
  <si>
    <t>SVEUKUPNO PRIHODI</t>
  </si>
  <si>
    <t>72 Prihodi od prodaje proizvedene dugotrajne imovine</t>
  </si>
  <si>
    <t>7 Prihodi od prodaje nefinancijske imovine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</si>
  <si>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</si>
  <si>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</si>
  <si>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</si>
  <si>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63 Pomoći iz inozemstva i od subjekata unutar općeg proračuna</t>
  </si>
  <si>
    <t>6 Prihodi poslovanja</t>
  </si>
  <si>
    <t>A. RAČUN PRIHODA I RASHODA</t>
  </si>
  <si>
    <t>Razred/
skupina/
Naziv</t>
  </si>
  <si>
    <t>B3. POSEBNI DIO</t>
  </si>
  <si>
    <t>NEUTROŠENA SREDSTVA IZ PRETHODNIH GODINA</t>
  </si>
  <si>
    <t>9 Vlastiti izvori</t>
  </si>
  <si>
    <t>92 Rezultat poslovanja</t>
  </si>
  <si>
    <t>SVEUKUPNO PRIHODI I NEUTROŠENA SREDSTVA</t>
  </si>
  <si>
    <t>Ostvarenje 
2025.</t>
  </si>
  <si>
    <t>Plan 
2026.</t>
  </si>
  <si>
    <t>Plan
 2027.</t>
  </si>
  <si>
    <t>izvor: 11 Opći prihodi i primici</t>
  </si>
  <si>
    <t>izvor: 31 Vlastiti prihodi</t>
  </si>
  <si>
    <t>izvor: 43 Ostali prihodi za posebne namjene</t>
  </si>
  <si>
    <t>izvor: 50 Pomoći</t>
  </si>
  <si>
    <t>izvor: 58 Instrumenti EU nove generacije</t>
  </si>
  <si>
    <t>izvor: 71 Prihodi od prodaje ili zamjene nefinancijske imovine i naknade s naslova osiguranja</t>
  </si>
  <si>
    <t>68 Kazne, upravne mjere i ostali prihodi</t>
  </si>
  <si>
    <t>07 ZDRAVSTVO</t>
  </si>
  <si>
    <t>071 Medicinski proizvodi, pribor i oprema</t>
  </si>
  <si>
    <t>074 SluŽbe javnog zdravstva</t>
  </si>
  <si>
    <t>076 Poslovi i usluge zdravstva koji nisu drugdje svrstani</t>
  </si>
  <si>
    <t>Projekcija 
2028.</t>
  </si>
  <si>
    <t>Projekcija
 2029.</t>
  </si>
  <si>
    <t>GLAVA: 00338 ZAVOD ZA JAVNO ZDRAVSTVO KARLOVAČKE ŽUPANIJE</t>
  </si>
  <si>
    <t>129 Zakonski standardi u zdravstvu</t>
  </si>
  <si>
    <t>K100005 Uređenje i dogradnja prostora i nabavka opreme i održavanje</t>
  </si>
  <si>
    <t>0712 Ostali medicinski proizvodi</t>
  </si>
  <si>
    <t>0760 Poslovi i usluge zdravstva koji nisu drugdje svrstani</t>
  </si>
  <si>
    <t>131 Ulaganje u zdravstvo iznad standarda</t>
  </si>
  <si>
    <t>A100050 Sufinanciranje ulaganja u zdravstvene ustanove</t>
  </si>
  <si>
    <t>0740 SluŽbe javnog zdravstva</t>
  </si>
  <si>
    <t>T1000100 Specijalističko usavršavanje</t>
  </si>
  <si>
    <t>149 Financiranje redovne djelatnosti iz HZZO-a</t>
  </si>
  <si>
    <t>A100140 Financiranje redovne djelatnosti iz HZZO-a</t>
  </si>
  <si>
    <t>150 Prihodi za posebne namjene korisnika</t>
  </si>
  <si>
    <t>A100141 Prihodi za posebne namjene korisnika</t>
  </si>
  <si>
    <t>151 Prihodi od nefinancijske imovine i nadoknade štete s osnova osiguranja</t>
  </si>
  <si>
    <t>A100142 Prihodi od nefinancijske imovine i nadoknade štete s osnova osiguranja</t>
  </si>
  <si>
    <t>161 Mjere HZZ-a - pripravništvo - korisnici</t>
  </si>
  <si>
    <t>A100212B Mjera HZZ - pripravništvo</t>
  </si>
  <si>
    <t>168 Prijenos sredstava iz nenadležnih proračuna</t>
  </si>
  <si>
    <t>A100162B Prijenos sredstava iz nenadležnih proračuna</t>
  </si>
  <si>
    <t xml:space="preserve">PRORAČUN JEDINICE LOKALNE I PODRUČNE (REGIONALNE) SAMOUPRAVE/
FINANCIJSKI PLAN PRORAČUNSKOG KORISNIKA JEDINICE LOKALNE I PODRUČNE (REGIONALNE) SAMOUPRAVE 
ZA GODINU 2027 I PROJEKCIJE ZA GODINU 2028 I 2029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</si>
</sst>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8"/>
      <color rgb="FF000000"/>
      <name val="Verdana"/>
      <family val="2"/>
      <charset val="238"/>
    </font>
    <font>
      <sz val="10"/>
      <color rgb="FF000080"/>
      <name val="Verdana"/>
      <family val="2"/>
      <charset val="238"/>
    </font>
    <font>
      <b/>
      <sz val="7"/>
      <color rgb="FF000000"/>
      <name val="Verdana"/>
      <family val="2"/>
      <charset val="238"/>
    </font>
    <font>
      <sz val="10"/>
      <color rgb="FF0000CD"/>
      <name val="Arial"/>
      <family val="2"/>
      <charset val="238"/>
    </font>
    <font>
      <sz val="8"/>
      <color rgb="FF000000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4682B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1">
    <xf numFmtId="0" fontId="0" fillId="0" borderId="0" xfId="0"/>
    <xf numFmtId="0" fontId="5" fillId="0" borderId="0" xfId="1" applyFont="1"/>
    <xf numFmtId="0" fontId="5" fillId="0" borderId="0" xfId="2" applyFont="1"/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vertical="center" wrapText="1"/>
    </xf>
    <xf numFmtId="0" fontId="7" fillId="0" borderId="0" xfId="2" applyFont="1" applyAlignment="1">
      <alignment horizontal="left" wrapText="1"/>
    </xf>
    <xf numFmtId="0" fontId="11" fillId="0" borderId="0" xfId="2" applyFont="1" applyAlignment="1">
      <alignment wrapText="1"/>
    </xf>
    <xf numFmtId="0" fontId="7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3" fillId="0" borderId="1" xfId="2" applyFont="1" applyBorder="1" applyAlignment="1">
      <alignment horizontal="right" vertical="center"/>
    </xf>
    <xf numFmtId="3" fontId="14" fillId="3" borderId="4" xfId="2" applyNumberFormat="1" applyFont="1" applyFill="1" applyBorder="1" applyAlignment="1">
      <alignment horizontal="right"/>
    </xf>
    <xf numFmtId="0" fontId="16" fillId="3" borderId="2" xfId="2" applyFont="1" applyFill="1" applyBorder="1" applyAlignment="1">
      <alignment horizontal="left" vertical="center"/>
    </xf>
    <xf numFmtId="0" fontId="11" fillId="0" borderId="0" xfId="2" applyFont="1" applyAlignment="1">
      <alignment horizontal="center" vertical="center" wrapText="1"/>
    </xf>
    <xf numFmtId="0" fontId="9" fillId="0" borderId="0" xfId="2" applyFont="1"/>
    <xf numFmtId="0" fontId="7" fillId="0" borderId="0" xfId="2" quotePrefix="1" applyFont="1" applyAlignment="1">
      <alignment horizontal="center" vertical="center" wrapText="1"/>
    </xf>
    <xf numFmtId="0" fontId="19" fillId="0" borderId="0" xfId="2" applyFont="1" applyAlignment="1">
      <alignment wrapText="1"/>
    </xf>
    <xf numFmtId="0" fontId="20" fillId="0" borderId="0" xfId="2" quotePrefix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17" fillId="0" borderId="0" xfId="2" applyFont="1"/>
    <xf numFmtId="0" fontId="18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10" fillId="0" borderId="0" xfId="2" applyFont="1" applyAlignment="1">
      <alignment wrapText="1"/>
    </xf>
    <xf numFmtId="0" fontId="17" fillId="3" borderId="3" xfId="2" applyFont="1" applyFill="1" applyBorder="1" applyAlignment="1">
      <alignment vertical="center"/>
    </xf>
    <xf numFmtId="0" fontId="7" fillId="0" borderId="0" xfId="3" applyFont="1" applyAlignment="1">
      <alignment horizontal="center" vertical="center" wrapText="1"/>
    </xf>
    <xf numFmtId="0" fontId="5" fillId="0" borderId="0" xfId="3" applyFont="1"/>
    <xf numFmtId="0" fontId="9" fillId="0" borderId="0" xfId="3" applyFont="1" applyAlignment="1">
      <alignment vertical="center" wrapText="1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center" wrapText="1"/>
    </xf>
    <xf numFmtId="0" fontId="14" fillId="3" borderId="4" xfId="3" applyFont="1" applyFill="1" applyBorder="1" applyAlignment="1">
      <alignment horizontal="center" vertical="center" wrapText="1"/>
    </xf>
    <xf numFmtId="0" fontId="14" fillId="3" borderId="5" xfId="3" applyFont="1" applyFill="1" applyBorder="1" applyAlignment="1">
      <alignment horizontal="center" vertical="center" wrapText="1"/>
    </xf>
    <xf numFmtId="0" fontId="14" fillId="3" borderId="4" xfId="3" quotePrefix="1" applyFont="1" applyFill="1" applyBorder="1" applyAlignment="1">
      <alignment horizontal="center" vertical="center" wrapText="1"/>
    </xf>
    <xf numFmtId="0" fontId="15" fillId="3" borderId="4" xfId="3" quotePrefix="1" applyFont="1" applyFill="1" applyBorder="1" applyAlignment="1">
      <alignment horizontal="center" vertical="center" wrapText="1"/>
    </xf>
    <xf numFmtId="0" fontId="22" fillId="0" borderId="0" xfId="3" applyFont="1"/>
    <xf numFmtId="0" fontId="16" fillId="2" borderId="4" xfId="3" applyFont="1" applyFill="1" applyBorder="1" applyAlignment="1">
      <alignment horizontal="left" vertical="center" wrapText="1"/>
    </xf>
    <xf numFmtId="0" fontId="17" fillId="2" borderId="4" xfId="3" applyFont="1" applyFill="1" applyBorder="1" applyAlignment="1">
      <alignment horizontal="left" vertical="center" wrapText="1"/>
    </xf>
    <xf numFmtId="0" fontId="16" fillId="2" borderId="4" xfId="3" applyFont="1" applyFill="1" applyBorder="1" applyAlignment="1">
      <alignment vertical="center" wrapText="1"/>
    </xf>
    <xf numFmtId="0" fontId="17" fillId="2" borderId="4" xfId="3" applyFont="1" applyFill="1" applyBorder="1" applyAlignment="1">
      <alignment vertical="center" wrapText="1"/>
    </xf>
    <xf numFmtId="0" fontId="17" fillId="2" borderId="4" xfId="3" applyFont="1" applyFill="1" applyBorder="1" applyAlignment="1">
      <alignment horizontal="left" vertical="center" wrapText="1" indent="2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horizontal="left" vertical="center"/>
    </xf>
    <xf numFmtId="0" fontId="5" fillId="0" borderId="4" xfId="3" applyFont="1" applyBorder="1"/>
    <xf numFmtId="0" fontId="14" fillId="0" borderId="4" xfId="3" quotePrefix="1" applyFont="1" applyBorder="1" applyAlignment="1">
      <alignment horizontal="center" vertical="center" wrapText="1"/>
    </xf>
    <xf numFmtId="0" fontId="14" fillId="2" borderId="4" xfId="3" applyFont="1" applyFill="1" applyBorder="1" applyAlignment="1">
      <alignment horizontal="center" vertical="center" wrapText="1"/>
    </xf>
    <xf numFmtId="0" fontId="15" fillId="0" borderId="4" xfId="3" quotePrefix="1" applyFont="1" applyBorder="1" applyAlignment="1">
      <alignment horizontal="center" vertical="center" wrapText="1"/>
    </xf>
    <xf numFmtId="0" fontId="15" fillId="2" borderId="4" xfId="3" applyFont="1" applyFill="1" applyBorder="1" applyAlignment="1">
      <alignment horizontal="center" vertical="center" wrapText="1"/>
    </xf>
    <xf numFmtId="0" fontId="23" fillId="0" borderId="0" xfId="4" applyFont="1" applyAlignment="1">
      <alignment horizontal="left" indent="1"/>
    </xf>
    <xf numFmtId="0" fontId="23" fillId="0" borderId="0" xfId="4" applyFont="1" applyAlignment="1">
      <alignment horizontal="right" vertical="center"/>
    </xf>
    <xf numFmtId="0" fontId="23" fillId="0" borderId="0" xfId="4" applyFont="1" applyAlignment="1">
      <alignment horizontal="left" vertical="center"/>
    </xf>
    <xf numFmtId="0" fontId="24" fillId="0" borderId="0" xfId="4" applyFont="1" applyAlignment="1">
      <alignment horizontal="center" vertical="center"/>
    </xf>
    <xf numFmtId="4" fontId="16" fillId="2" borderId="4" xfId="3" applyNumberFormat="1" applyFont="1" applyFill="1" applyBorder="1" applyAlignment="1">
      <alignment horizontal="right" vertical="center" wrapText="1"/>
    </xf>
    <xf numFmtId="4" fontId="9" fillId="2" borderId="4" xfId="3" applyNumberFormat="1" applyFont="1" applyFill="1" applyBorder="1" applyAlignment="1">
      <alignment horizontal="right"/>
    </xf>
    <xf numFmtId="4" fontId="17" fillId="2" borderId="4" xfId="3" applyNumberFormat="1" applyFont="1" applyFill="1" applyBorder="1" applyAlignment="1">
      <alignment horizontal="right" vertical="center" wrapText="1"/>
    </xf>
    <xf numFmtId="4" fontId="14" fillId="2" borderId="4" xfId="3" applyNumberFormat="1" applyFont="1" applyFill="1" applyBorder="1" applyAlignment="1">
      <alignment horizontal="right"/>
    </xf>
    <xf numFmtId="4" fontId="17" fillId="2" borderId="4" xfId="3" quotePrefix="1" applyNumberFormat="1" applyFont="1" applyFill="1" applyBorder="1" applyAlignment="1">
      <alignment horizontal="right" vertical="center"/>
    </xf>
    <xf numFmtId="4" fontId="14" fillId="3" borderId="4" xfId="2" applyNumberFormat="1" applyFont="1" applyFill="1" applyBorder="1" applyAlignment="1">
      <alignment horizontal="right"/>
    </xf>
    <xf numFmtId="4" fontId="14" fillId="0" borderId="4" xfId="2" applyNumberFormat="1" applyFont="1" applyBorder="1" applyAlignment="1">
      <alignment horizontal="right"/>
    </xf>
    <xf numFmtId="4" fontId="16" fillId="4" borderId="2" xfId="2" quotePrefix="1" applyNumberFormat="1" applyFont="1" applyFill="1" applyBorder="1" applyAlignment="1">
      <alignment horizontal="right"/>
    </xf>
    <xf numFmtId="4" fontId="16" fillId="4" borderId="4" xfId="2" applyNumberFormat="1" applyFont="1" applyFill="1" applyBorder="1" applyAlignment="1">
      <alignment horizontal="right" wrapText="1"/>
    </xf>
    <xf numFmtId="4" fontId="16" fillId="3" borderId="2" xfId="2" quotePrefix="1" applyNumberFormat="1" applyFont="1" applyFill="1" applyBorder="1" applyAlignment="1">
      <alignment horizontal="right"/>
    </xf>
    <xf numFmtId="4" fontId="16" fillId="3" borderId="4" xfId="2" quotePrefix="1" applyNumberFormat="1" applyFont="1" applyFill="1" applyBorder="1" applyAlignment="1">
      <alignment horizontal="right"/>
    </xf>
    <xf numFmtId="4" fontId="14" fillId="3" borderId="2" xfId="2" quotePrefix="1" applyNumberFormat="1" applyFont="1" applyFill="1" applyBorder="1" applyAlignment="1">
      <alignment horizontal="right"/>
    </xf>
    <xf numFmtId="4" fontId="14" fillId="3" borderId="4" xfId="2" quotePrefix="1" applyNumberFormat="1" applyFont="1" applyFill="1" applyBorder="1" applyAlignment="1">
      <alignment horizontal="right"/>
    </xf>
    <xf numFmtId="0" fontId="24" fillId="0" borderId="0" xfId="4" applyFont="1" applyAlignment="1">
      <alignment horizontal="left" indent="1"/>
    </xf>
    <xf numFmtId="0" fontId="31" fillId="0" borderId="0" xfId="4" applyFont="1" applyAlignment="1">
      <alignment horizontal="left" indent="1"/>
    </xf>
    <xf numFmtId="0" fontId="29" fillId="0" borderId="4" xfId="4" applyFont="1" applyBorder="1" applyAlignment="1">
      <alignment horizontal="center" vertical="center" wrapText="1" indent="1"/>
    </xf>
    <xf numFmtId="0" fontId="27" fillId="8" borderId="4" xfId="4" applyFont="1" applyFill="1" applyBorder="1" applyAlignment="1">
      <alignment horizontal="left" wrapText="1" indent="1"/>
    </xf>
    <xf numFmtId="0" fontId="30" fillId="8" borderId="4" xfId="4" applyFont="1" applyFill="1" applyBorder="1" applyAlignment="1">
      <alignment horizontal="left" wrapText="1" indent="1"/>
    </xf>
    <xf numFmtId="4" fontId="26" fillId="10" borderId="4" xfId="4" applyNumberFormat="1" applyFont="1" applyFill="1" applyBorder="1" applyAlignment="1">
      <alignment horizontal="right" vertical="center" wrapText="1"/>
    </xf>
    <xf numFmtId="4" fontId="25" fillId="0" borderId="4" xfId="4" applyNumberFormat="1" applyFont="1" applyBorder="1" applyAlignment="1">
      <alignment horizontal="right" vertical="center" wrapText="1"/>
    </xf>
    <xf numFmtId="4" fontId="27" fillId="8" borderId="4" xfId="4" applyNumberFormat="1" applyFont="1" applyFill="1" applyBorder="1" applyAlignment="1">
      <alignment horizontal="right" vertical="center" wrapText="1"/>
    </xf>
    <xf numFmtId="4" fontId="25" fillId="0" borderId="0" xfId="0" applyNumberFormat="1" applyFont="1" applyAlignment="1">
      <alignment horizontal="right" wrapText="1" indent="1"/>
    </xf>
    <xf numFmtId="4" fontId="28" fillId="9" borderId="4" xfId="0" applyNumberFormat="1" applyFont="1" applyFill="1" applyBorder="1" applyAlignment="1">
      <alignment horizontal="right" vertical="center" wrapText="1"/>
    </xf>
    <xf numFmtId="4" fontId="25" fillId="0" borderId="4" xfId="0" applyNumberFormat="1" applyFont="1" applyBorder="1" applyAlignment="1">
      <alignment horizontal="right" vertical="center" wrapText="1"/>
    </xf>
    <xf numFmtId="0" fontId="25" fillId="0" borderId="4" xfId="0" applyFont="1" applyBorder="1" applyAlignment="1">
      <alignment horizontal="right" vertical="center" wrapText="1"/>
    </xf>
    <xf numFmtId="0" fontId="27" fillId="8" borderId="4" xfId="4" applyFont="1" applyFill="1" applyBorder="1" applyAlignment="1">
      <alignment horizontal="left"/>
    </xf>
    <xf numFmtId="4" fontId="28" fillId="9" borderId="6" xfId="0" applyNumberFormat="1" applyFont="1" applyFill="1" applyBorder="1" applyAlignment="1">
      <alignment horizontal="right" wrapText="1" indent="1"/>
    </xf>
    <xf numFmtId="4" fontId="26" fillId="5" borderId="6" xfId="0" applyNumberFormat="1" applyFont="1" applyFill="1" applyBorder="1" applyAlignment="1">
      <alignment horizontal="right" wrapText="1" indent="1"/>
    </xf>
    <xf numFmtId="4" fontId="25" fillId="5" borderId="6" xfId="0" applyNumberFormat="1" applyFont="1" applyFill="1" applyBorder="1" applyAlignment="1">
      <alignment horizontal="right" wrapText="1" indent="1"/>
    </xf>
    <xf numFmtId="4" fontId="22" fillId="0" borderId="0" xfId="3" applyNumberFormat="1" applyFont="1"/>
    <xf numFmtId="0" fontId="7" fillId="0" borderId="0" xfId="3" applyFont="1" applyAlignment="1">
      <alignment horizontal="center" vertical="center"/>
    </xf>
    <xf numFmtId="0" fontId="29" fillId="0" borderId="4" xfId="4" applyFont="1" applyBorder="1" applyAlignment="1">
      <alignment horizontal="center" vertical="center"/>
    </xf>
    <xf numFmtId="0" fontId="26" fillId="10" borderId="4" xfId="4" applyFont="1" applyFill="1" applyBorder="1" applyAlignment="1">
      <alignment horizontal="left"/>
    </xf>
    <xf numFmtId="0" fontId="25" fillId="0" borderId="4" xfId="4" applyFont="1" applyBorder="1" applyAlignment="1">
      <alignment horizontal="left"/>
    </xf>
    <xf numFmtId="0" fontId="28" fillId="9" borderId="6" xfId="0" applyFont="1" applyFill="1" applyBorder="1" applyAlignment="1">
      <alignment horizontal="left"/>
    </xf>
    <xf numFmtId="0" fontId="26" fillId="5" borderId="6" xfId="0" applyFont="1" applyFill="1" applyBorder="1" applyAlignment="1">
      <alignment horizontal="left"/>
    </xf>
    <xf numFmtId="0" fontId="25" fillId="5" borderId="6" xfId="0" applyFont="1" applyFill="1" applyBorder="1" applyAlignment="1">
      <alignment horizontal="left"/>
    </xf>
    <xf numFmtId="0" fontId="14" fillId="3" borderId="4" xfId="3" applyFont="1" applyFill="1" applyBorder="1" applyAlignment="1">
      <alignment horizontal="center" vertical="center"/>
    </xf>
    <xf numFmtId="0" fontId="15" fillId="3" borderId="4" xfId="3" quotePrefix="1" applyFont="1" applyFill="1" applyBorder="1" applyAlignment="1">
      <alignment horizontal="center" vertical="center"/>
    </xf>
    <xf numFmtId="0" fontId="28" fillId="9" borderId="4" xfId="0" applyFont="1" applyFill="1" applyBorder="1"/>
    <xf numFmtId="0" fontId="2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16" fillId="2" borderId="2" xfId="3" applyFont="1" applyFill="1" applyBorder="1" applyAlignment="1">
      <alignment vertical="center"/>
    </xf>
    <xf numFmtId="0" fontId="17" fillId="2" borderId="2" xfId="3" applyFont="1" applyFill="1" applyBorder="1" applyAlignment="1">
      <alignment vertical="center"/>
    </xf>
    <xf numFmtId="0" fontId="23" fillId="0" borderId="0" xfId="4" applyFont="1" applyAlignment="1">
      <alignment horizontal="left"/>
    </xf>
    <xf numFmtId="0" fontId="29" fillId="0" borderId="4" xfId="4" applyFont="1" applyBorder="1" applyAlignment="1">
      <alignment horizontal="center" vertical="center" wrapText="1"/>
    </xf>
    <xf numFmtId="0" fontId="33" fillId="0" borderId="4" xfId="4" applyFont="1" applyBorder="1" applyAlignment="1">
      <alignment horizontal="center" vertical="center" wrapText="1"/>
    </xf>
    <xf numFmtId="4" fontId="24" fillId="0" borderId="0" xfId="4" applyNumberFormat="1" applyFont="1" applyAlignment="1">
      <alignment horizontal="left" indent="1"/>
    </xf>
    <xf numFmtId="4" fontId="32" fillId="5" borderId="6" xfId="0" applyNumberFormat="1" applyFont="1" applyFill="1" applyBorder="1" applyAlignment="1">
      <alignment vertical="center" wrapText="1"/>
    </xf>
    <xf numFmtId="4" fontId="25" fillId="5" borderId="6" xfId="0" applyNumberFormat="1" applyFont="1" applyFill="1" applyBorder="1" applyAlignment="1">
      <alignment vertical="center" wrapText="1"/>
    </xf>
    <xf numFmtId="4" fontId="28" fillId="9" borderId="6" xfId="0" applyNumberFormat="1" applyFont="1" applyFill="1" applyBorder="1" applyAlignment="1">
      <alignment vertical="center" wrapText="1"/>
    </xf>
    <xf numFmtId="4" fontId="27" fillId="8" borderId="6" xfId="0" applyNumberFormat="1" applyFont="1" applyFill="1" applyBorder="1" applyAlignment="1">
      <alignment vertical="center" wrapText="1"/>
    </xf>
    <xf numFmtId="4" fontId="26" fillId="10" borderId="6" xfId="0" applyNumberFormat="1" applyFont="1" applyFill="1" applyBorder="1" applyAlignment="1">
      <alignment vertical="center" wrapText="1"/>
    </xf>
    <xf numFmtId="4" fontId="26" fillId="6" borderId="6" xfId="0" applyNumberFormat="1" applyFont="1" applyFill="1" applyBorder="1" applyAlignment="1">
      <alignment vertical="center" wrapText="1"/>
    </xf>
    <xf numFmtId="4" fontId="26" fillId="7" borderId="6" xfId="0" applyNumberFormat="1" applyFont="1" applyFill="1" applyBorder="1" applyAlignment="1">
      <alignment vertical="center" wrapText="1"/>
    </xf>
    <xf numFmtId="4" fontId="26" fillId="5" borderId="6" xfId="0" applyNumberFormat="1" applyFont="1" applyFill="1" applyBorder="1" applyAlignment="1">
      <alignment vertical="center" wrapText="1"/>
    </xf>
    <xf numFmtId="0" fontId="33" fillId="0" borderId="4" xfId="4" applyFont="1" applyBorder="1" applyAlignment="1">
      <alignment horizontal="center" vertical="center"/>
    </xf>
    <xf numFmtId="0" fontId="28" fillId="9" borderId="6" xfId="0" applyFont="1" applyFill="1" applyBorder="1" applyAlignment="1">
      <alignment vertical="center"/>
    </xf>
    <xf numFmtId="0" fontId="27" fillId="8" borderId="6" xfId="0" applyFont="1" applyFill="1" applyBorder="1" applyAlignment="1">
      <alignment vertical="center"/>
    </xf>
    <xf numFmtId="0" fontId="26" fillId="10" borderId="6" xfId="0" applyFont="1" applyFill="1" applyBorder="1" applyAlignment="1">
      <alignment vertical="center"/>
    </xf>
    <xf numFmtId="0" fontId="26" fillId="6" borderId="6" xfId="0" applyFont="1" applyFill="1" applyBorder="1" applyAlignment="1">
      <alignment vertical="center"/>
    </xf>
    <xf numFmtId="0" fontId="32" fillId="5" borderId="6" xfId="0" applyFont="1" applyFill="1" applyBorder="1" applyAlignment="1">
      <alignment vertical="center"/>
    </xf>
    <xf numFmtId="0" fontId="26" fillId="7" borderId="6" xfId="0" applyFont="1" applyFill="1" applyBorder="1" applyAlignment="1">
      <alignment vertical="center"/>
    </xf>
    <xf numFmtId="0" fontId="26" fillId="5" borderId="6" xfId="0" applyFont="1" applyFill="1" applyBorder="1" applyAlignment="1">
      <alignment vertical="center"/>
    </xf>
    <xf numFmtId="0" fontId="25" fillId="5" borderId="6" xfId="0" applyFont="1" applyFill="1" applyBorder="1" applyAlignment="1">
      <alignment vertical="center"/>
    </xf>
    <xf numFmtId="0" fontId="14" fillId="0" borderId="2" xfId="2" quotePrefix="1" applyFont="1" applyBorder="1" applyAlignment="1">
      <alignment horizontal="center" vertical="center" wrapText="1"/>
    </xf>
    <xf numFmtId="0" fontId="14" fillId="0" borderId="3" xfId="2" quotePrefix="1" applyFont="1" applyBorder="1" applyAlignment="1">
      <alignment horizontal="center" vertical="center" wrapText="1"/>
    </xf>
    <xf numFmtId="0" fontId="14" fillId="0" borderId="5" xfId="2" quotePrefix="1" applyFont="1" applyBorder="1" applyAlignment="1">
      <alignment horizontal="center" vertical="center" wrapText="1"/>
    </xf>
    <xf numFmtId="0" fontId="16" fillId="4" borderId="2" xfId="2" applyFont="1" applyFill="1" applyBorder="1" applyAlignment="1">
      <alignment horizontal="left" vertical="center" wrapText="1"/>
    </xf>
    <xf numFmtId="0" fontId="16" fillId="4" borderId="3" xfId="2" applyFont="1" applyFill="1" applyBorder="1" applyAlignment="1">
      <alignment horizontal="left" vertical="center" wrapText="1"/>
    </xf>
    <xf numFmtId="0" fontId="16" fillId="4" borderId="5" xfId="2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16" fillId="3" borderId="2" xfId="2" quotePrefix="1" applyFont="1" applyFill="1" applyBorder="1" applyAlignment="1">
      <alignment horizontal="left" vertical="center" wrapText="1"/>
    </xf>
    <xf numFmtId="0" fontId="17" fillId="3" borderId="3" xfId="2" applyFont="1" applyFill="1" applyBorder="1" applyAlignment="1">
      <alignment vertical="center" wrapText="1"/>
    </xf>
    <xf numFmtId="0" fontId="15" fillId="0" borderId="4" xfId="3" quotePrefix="1" applyFont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left" vertical="center" wrapText="1"/>
    </xf>
    <xf numFmtId="0" fontId="16" fillId="3" borderId="3" xfId="2" applyFont="1" applyFill="1" applyBorder="1" applyAlignment="1">
      <alignment horizontal="left" vertical="center" wrapText="1"/>
    </xf>
    <xf numFmtId="0" fontId="16" fillId="3" borderId="5" xfId="2" applyFont="1" applyFill="1" applyBorder="1" applyAlignment="1">
      <alignment horizontal="left" vertical="center" wrapText="1"/>
    </xf>
    <xf numFmtId="0" fontId="18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8" fillId="0" borderId="0" xfId="2" applyFont="1" applyAlignment="1">
      <alignment vertical="center" wrapText="1"/>
    </xf>
    <xf numFmtId="0" fontId="10" fillId="0" borderId="0" xfId="2" applyFont="1" applyAlignment="1">
      <alignment wrapText="1"/>
    </xf>
    <xf numFmtId="0" fontId="14" fillId="0" borderId="2" xfId="3" quotePrefix="1" applyFont="1" applyBorder="1" applyAlignment="1">
      <alignment horizontal="center" vertical="center" wrapText="1"/>
    </xf>
    <xf numFmtId="0" fontId="14" fillId="0" borderId="3" xfId="3" quotePrefix="1" applyFont="1" applyBorder="1" applyAlignment="1">
      <alignment horizontal="center" vertical="center" wrapText="1"/>
    </xf>
    <xf numFmtId="0" fontId="17" fillId="3" borderId="3" xfId="2" applyFont="1" applyFill="1" applyBorder="1" applyAlignment="1">
      <alignment vertical="center"/>
    </xf>
    <xf numFmtId="0" fontId="16" fillId="0" borderId="2" xfId="2" quotePrefix="1" applyFont="1" applyBorder="1" applyAlignment="1">
      <alignment horizontal="left" vertical="center"/>
    </xf>
    <xf numFmtId="0" fontId="17" fillId="0" borderId="3" xfId="2" applyFont="1" applyBorder="1" applyAlignment="1">
      <alignment vertical="center"/>
    </xf>
    <xf numFmtId="0" fontId="16" fillId="0" borderId="2" xfId="2" applyFont="1" applyBorder="1" applyAlignment="1">
      <alignment horizontal="left" vertical="center" wrapText="1"/>
    </xf>
    <xf numFmtId="0" fontId="17" fillId="0" borderId="3" xfId="2" applyFont="1" applyBorder="1" applyAlignment="1">
      <alignment vertical="center" wrapText="1"/>
    </xf>
    <xf numFmtId="0" fontId="16" fillId="0" borderId="2" xfId="2" quotePrefix="1" applyFont="1" applyBorder="1" applyAlignment="1">
      <alignment horizontal="left" vertical="center" wrapText="1"/>
    </xf>
    <xf numFmtId="0" fontId="6" fillId="0" borderId="0" xfId="3" applyFont="1" applyAlignment="1">
      <alignment horizontal="center" vertical="center" wrapText="1"/>
    </xf>
  </cellXfs>
  <cellStyles count="5">
    <cellStyle name="Normalno" xfId="0" builtinId="0"/>
    <cellStyle name="Normalno 2" xfId="1" xr:uid="{00000000-0005-0000-0000-000001000000}"/>
    <cellStyle name="Normalno 2 2" xfId="3" xr:uid="{00000000-0005-0000-0000-000002000000}"/>
    <cellStyle name="Normalno 3" xfId="2" xr:uid="{00000000-0005-0000-0000-000003000000}"/>
    <cellStyle name="Normalno 4" xfId="4" xr:uid="{B625A758-D468-4904-AC73-108C74172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zoomScaleNormal="100" workbookViewId="0">
      <selection activeCell="A4" sqref="A4:J4"/>
    </sheetView>
  </sheetViews>
  <sheetFormatPr defaultColWidth="8.85546875" defaultRowHeight="15" x14ac:dyDescent="0.25"/>
  <cols>
    <col min="1" max="4" width="8.85546875" style="1"/>
    <col min="5" max="5" width="25.28515625" style="1" customWidth="1"/>
    <col min="6" max="10" width="19.42578125" style="1" customWidth="1"/>
    <col min="11" max="12" width="25.28515625" style="1" customWidth="1"/>
    <col min="13" max="16384" width="8.85546875" style="1"/>
  </cols>
  <sheetData>
    <row r="1" spans="1:10" ht="15.75" x14ac:dyDescent="0.25">
      <c r="A1" s="39"/>
    </row>
    <row r="2" spans="1:10" s="2" customFormat="1" ht="51" customHeight="1" x14ac:dyDescent="0.25">
      <c r="A2" s="129" t="s">
        <v>102</v>
      </c>
      <c r="B2" s="129"/>
      <c r="C2" s="129"/>
      <c r="D2" s="129"/>
      <c r="E2" s="129"/>
      <c r="F2" s="129"/>
      <c r="G2" s="129"/>
      <c r="H2" s="129"/>
      <c r="I2" s="129"/>
      <c r="J2" s="129"/>
    </row>
    <row r="3" spans="1:10" s="2" customFormat="1" ht="18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15.75" x14ac:dyDescent="0.25">
      <c r="A4" s="129" t="s">
        <v>0</v>
      </c>
      <c r="B4" s="129"/>
      <c r="C4" s="129"/>
      <c r="D4" s="129"/>
      <c r="E4" s="129"/>
      <c r="F4" s="129"/>
      <c r="G4" s="129"/>
      <c r="H4" s="129"/>
      <c r="I4" s="130"/>
      <c r="J4" s="130"/>
    </row>
    <row r="5" spans="1:10" s="2" customFormat="1" ht="18.75" x14ac:dyDescent="0.25">
      <c r="A5" s="3"/>
      <c r="B5" s="3"/>
      <c r="C5" s="3"/>
      <c r="D5" s="3"/>
      <c r="E5" s="3"/>
      <c r="F5" s="3"/>
      <c r="G5" s="3"/>
      <c r="H5" s="3"/>
      <c r="I5" s="4"/>
      <c r="J5" s="4"/>
    </row>
    <row r="6" spans="1:10" s="2" customFormat="1" ht="18" customHeight="1" x14ac:dyDescent="0.25">
      <c r="A6" s="129" t="s">
        <v>13</v>
      </c>
      <c r="B6" s="131"/>
      <c r="C6" s="131"/>
      <c r="D6" s="131"/>
      <c r="E6" s="131"/>
      <c r="F6" s="131"/>
      <c r="G6" s="131"/>
      <c r="H6" s="131"/>
      <c r="I6" s="131"/>
      <c r="J6" s="131"/>
    </row>
    <row r="7" spans="1:10" s="2" customFormat="1" ht="18.75" x14ac:dyDescent="0.3">
      <c r="A7" s="5"/>
      <c r="B7" s="6"/>
      <c r="C7" s="6"/>
      <c r="D7" s="6"/>
      <c r="E7" s="7"/>
      <c r="F7" s="8"/>
      <c r="G7" s="8"/>
      <c r="H7" s="8"/>
      <c r="I7" s="8"/>
      <c r="J7" s="9"/>
    </row>
    <row r="8" spans="1:10" s="2" customFormat="1" ht="25.5" x14ac:dyDescent="0.25">
      <c r="A8" s="132" t="s">
        <v>12</v>
      </c>
      <c r="B8" s="133"/>
      <c r="C8" s="133"/>
      <c r="D8" s="133"/>
      <c r="E8" s="133"/>
      <c r="F8" s="41" t="s">
        <v>67</v>
      </c>
      <c r="G8" s="41" t="s">
        <v>68</v>
      </c>
      <c r="H8" s="42" t="s">
        <v>69</v>
      </c>
      <c r="I8" s="42" t="s">
        <v>81</v>
      </c>
      <c r="J8" s="42" t="s">
        <v>82</v>
      </c>
    </row>
    <row r="9" spans="1:10" s="24" customFormat="1" ht="12" customHeight="1" x14ac:dyDescent="0.25">
      <c r="A9" s="124">
        <v>1</v>
      </c>
      <c r="B9" s="124"/>
      <c r="C9" s="124"/>
      <c r="D9" s="124"/>
      <c r="E9" s="124"/>
      <c r="F9" s="43">
        <v>2</v>
      </c>
      <c r="G9" s="43">
        <v>3</v>
      </c>
      <c r="H9" s="44">
        <v>4</v>
      </c>
      <c r="I9" s="44">
        <v>5</v>
      </c>
      <c r="J9" s="44">
        <v>6</v>
      </c>
    </row>
    <row r="10" spans="1:10" s="2" customFormat="1" x14ac:dyDescent="0.25">
      <c r="A10" s="125" t="s">
        <v>3</v>
      </c>
      <c r="B10" s="123"/>
      <c r="C10" s="123"/>
      <c r="D10" s="123"/>
      <c r="E10" s="134"/>
      <c r="F10" s="54">
        <f>F11+F12</f>
        <v>3450108.08</v>
      </c>
      <c r="G10" s="54">
        <f t="shared" ref="G10:J10" si="0">G11+G12</f>
        <v>5278194.07</v>
      </c>
      <c r="H10" s="54">
        <f t="shared" si="0"/>
        <v>5410000</v>
      </c>
      <c r="I10" s="54">
        <f t="shared" si="0"/>
        <v>5800000</v>
      </c>
      <c r="J10" s="54">
        <f t="shared" si="0"/>
        <v>4960000</v>
      </c>
    </row>
    <row r="11" spans="1:10" s="2" customFormat="1" x14ac:dyDescent="0.25">
      <c r="A11" s="137" t="s">
        <v>1</v>
      </c>
      <c r="B11" s="138"/>
      <c r="C11" s="138"/>
      <c r="D11" s="138"/>
      <c r="E11" s="136"/>
      <c r="F11" s="55">
        <f>' Račun prihoda i rashoda'!B7</f>
        <v>3398308.08</v>
      </c>
      <c r="G11" s="55">
        <f>' Račun prihoda i rashoda'!C7</f>
        <v>5278194.07</v>
      </c>
      <c r="H11" s="55">
        <f>' Račun prihoda i rashoda'!D7</f>
        <v>5358632</v>
      </c>
      <c r="I11" s="55">
        <f>' Račun prihoda i rashoda'!E7</f>
        <v>5800000</v>
      </c>
      <c r="J11" s="55">
        <f>' Račun prihoda i rashoda'!F7</f>
        <v>4908200</v>
      </c>
    </row>
    <row r="12" spans="1:10" s="2" customFormat="1" x14ac:dyDescent="0.25">
      <c r="A12" s="135" t="s">
        <v>2</v>
      </c>
      <c r="B12" s="136"/>
      <c r="C12" s="136"/>
      <c r="D12" s="136"/>
      <c r="E12" s="136"/>
      <c r="F12" s="55">
        <f>' Račun prihoda i rashoda'!B13</f>
        <v>51800</v>
      </c>
      <c r="G12" s="55">
        <f>' Račun prihoda i rashoda'!C13</f>
        <v>0</v>
      </c>
      <c r="H12" s="55">
        <f>' Račun prihoda i rashoda'!D13</f>
        <v>51368</v>
      </c>
      <c r="I12" s="55">
        <f>' Račun prihoda i rashoda'!E13</f>
        <v>0</v>
      </c>
      <c r="J12" s="55">
        <f>' Račun prihoda i rashoda'!F13</f>
        <v>51800</v>
      </c>
    </row>
    <row r="13" spans="1:10" s="2" customFormat="1" x14ac:dyDescent="0.25">
      <c r="A13" s="11" t="s">
        <v>6</v>
      </c>
      <c r="B13" s="22"/>
      <c r="C13" s="22"/>
      <c r="D13" s="22"/>
      <c r="E13" s="22"/>
      <c r="F13" s="54">
        <f>F14+F15</f>
        <v>3772475.75</v>
      </c>
      <c r="G13" s="54">
        <f t="shared" ref="G13:J13" si="1">G14+G15</f>
        <v>4955815.99</v>
      </c>
      <c r="H13" s="54">
        <f t="shared" si="1"/>
        <v>5410000</v>
      </c>
      <c r="I13" s="54">
        <f t="shared" si="1"/>
        <v>5800000</v>
      </c>
      <c r="J13" s="54">
        <f t="shared" si="1"/>
        <v>4960000</v>
      </c>
    </row>
    <row r="14" spans="1:10" s="2" customFormat="1" x14ac:dyDescent="0.25">
      <c r="A14" s="139" t="s">
        <v>4</v>
      </c>
      <c r="B14" s="138"/>
      <c r="C14" s="138"/>
      <c r="D14" s="138"/>
      <c r="E14" s="138"/>
      <c r="F14" s="55">
        <f>' Račun prihoda i rashoda'!B16</f>
        <v>3726714.61</v>
      </c>
      <c r="G14" s="55">
        <f>' Račun prihoda i rashoda'!C16</f>
        <v>4687470.99</v>
      </c>
      <c r="H14" s="55">
        <f>' Račun prihoda i rashoda'!D16</f>
        <v>5138632</v>
      </c>
      <c r="I14" s="55">
        <f>' Račun prihoda i rashoda'!E16</f>
        <v>5505000</v>
      </c>
      <c r="J14" s="55">
        <f>' Račun prihoda i rashoda'!F16</f>
        <v>4691655</v>
      </c>
    </row>
    <row r="15" spans="1:10" s="2" customFormat="1" x14ac:dyDescent="0.25">
      <c r="A15" s="135" t="s">
        <v>5</v>
      </c>
      <c r="B15" s="136"/>
      <c r="C15" s="136"/>
      <c r="D15" s="136"/>
      <c r="E15" s="136"/>
      <c r="F15" s="55">
        <f>' Račun prihoda i rashoda'!B20</f>
        <v>45761.14</v>
      </c>
      <c r="G15" s="55">
        <f>' Račun prihoda i rashoda'!C20</f>
        <v>268345</v>
      </c>
      <c r="H15" s="55">
        <f>' Račun prihoda i rashoda'!D20</f>
        <v>271368</v>
      </c>
      <c r="I15" s="55">
        <f>' Račun prihoda i rashoda'!E20</f>
        <v>295000</v>
      </c>
      <c r="J15" s="55">
        <f>' Račun prihoda i rashoda'!F20</f>
        <v>268345</v>
      </c>
    </row>
    <row r="16" spans="1:10" s="2" customFormat="1" x14ac:dyDescent="0.25">
      <c r="A16" s="122" t="s">
        <v>7</v>
      </c>
      <c r="B16" s="123"/>
      <c r="C16" s="123"/>
      <c r="D16" s="123"/>
      <c r="E16" s="123"/>
      <c r="F16" s="54">
        <f>F10-F13</f>
        <v>-322367.66999999993</v>
      </c>
      <c r="G16" s="54">
        <f t="shared" ref="G16:J16" si="2">G10-G13</f>
        <v>322378.08000000007</v>
      </c>
      <c r="H16" s="54">
        <f t="shared" si="2"/>
        <v>0</v>
      </c>
      <c r="I16" s="54">
        <f t="shared" si="2"/>
        <v>0</v>
      </c>
      <c r="J16" s="54">
        <f t="shared" si="2"/>
        <v>0</v>
      </c>
    </row>
    <row r="17" spans="1:10" s="2" customFormat="1" ht="18.75" x14ac:dyDescent="0.25">
      <c r="A17" s="3"/>
      <c r="B17" s="12"/>
      <c r="C17" s="12"/>
      <c r="D17" s="12"/>
      <c r="E17" s="12"/>
      <c r="F17" s="12"/>
      <c r="G17" s="12"/>
      <c r="H17" s="13"/>
      <c r="I17" s="13"/>
      <c r="J17" s="13"/>
    </row>
    <row r="18" spans="1:10" s="2" customFormat="1" ht="18" customHeight="1" x14ac:dyDescent="0.25">
      <c r="A18" s="129" t="s">
        <v>14</v>
      </c>
      <c r="B18" s="131"/>
      <c r="C18" s="131"/>
      <c r="D18" s="131"/>
      <c r="E18" s="131"/>
      <c r="F18" s="131"/>
      <c r="G18" s="131"/>
      <c r="H18" s="131"/>
      <c r="I18" s="131"/>
      <c r="J18" s="131"/>
    </row>
    <row r="19" spans="1:10" s="2" customFormat="1" ht="18.75" x14ac:dyDescent="0.25">
      <c r="A19" s="3"/>
      <c r="B19" s="12"/>
      <c r="C19" s="12"/>
      <c r="D19" s="12"/>
      <c r="E19" s="12"/>
      <c r="F19" s="12"/>
      <c r="G19" s="12"/>
      <c r="H19" s="13"/>
      <c r="I19" s="13"/>
      <c r="J19" s="13"/>
    </row>
    <row r="20" spans="1:10" s="2" customFormat="1" ht="25.5" x14ac:dyDescent="0.25">
      <c r="A20" s="132" t="s">
        <v>12</v>
      </c>
      <c r="B20" s="133"/>
      <c r="C20" s="133"/>
      <c r="D20" s="133"/>
      <c r="E20" s="133"/>
      <c r="F20" s="41" t="s">
        <v>67</v>
      </c>
      <c r="G20" s="41" t="s">
        <v>68</v>
      </c>
      <c r="H20" s="42" t="s">
        <v>69</v>
      </c>
      <c r="I20" s="42" t="s">
        <v>81</v>
      </c>
      <c r="J20" s="42" t="s">
        <v>82</v>
      </c>
    </row>
    <row r="21" spans="1:10" s="24" customFormat="1" ht="12" customHeight="1" x14ac:dyDescent="0.25">
      <c r="A21" s="124">
        <v>1</v>
      </c>
      <c r="B21" s="124"/>
      <c r="C21" s="124"/>
      <c r="D21" s="124"/>
      <c r="E21" s="124"/>
      <c r="F21" s="43">
        <v>2</v>
      </c>
      <c r="G21" s="43">
        <v>3</v>
      </c>
      <c r="H21" s="44">
        <v>4</v>
      </c>
      <c r="I21" s="44">
        <v>5</v>
      </c>
      <c r="J21" s="44">
        <v>6</v>
      </c>
    </row>
    <row r="22" spans="1:10" s="2" customFormat="1" x14ac:dyDescent="0.25">
      <c r="A22" s="135" t="s">
        <v>8</v>
      </c>
      <c r="B22" s="136"/>
      <c r="C22" s="136"/>
      <c r="D22" s="136"/>
      <c r="E22" s="136"/>
      <c r="F22" s="55">
        <v>0</v>
      </c>
      <c r="G22" s="55">
        <v>0</v>
      </c>
      <c r="H22" s="55">
        <v>0</v>
      </c>
      <c r="I22" s="55">
        <v>0</v>
      </c>
      <c r="J22" s="55">
        <v>0</v>
      </c>
    </row>
    <row r="23" spans="1:10" s="2" customFormat="1" x14ac:dyDescent="0.25">
      <c r="A23" s="135" t="s">
        <v>9</v>
      </c>
      <c r="B23" s="136"/>
      <c r="C23" s="136"/>
      <c r="D23" s="136"/>
      <c r="E23" s="136"/>
      <c r="F23" s="55">
        <v>0</v>
      </c>
      <c r="G23" s="55">
        <v>0</v>
      </c>
      <c r="H23" s="55">
        <v>0</v>
      </c>
      <c r="I23" s="55">
        <v>0</v>
      </c>
      <c r="J23" s="55">
        <v>0</v>
      </c>
    </row>
    <row r="24" spans="1:10" s="2" customFormat="1" x14ac:dyDescent="0.25">
      <c r="A24" s="122" t="s">
        <v>10</v>
      </c>
      <c r="B24" s="123"/>
      <c r="C24" s="123"/>
      <c r="D24" s="123"/>
      <c r="E24" s="123"/>
      <c r="F24" s="54">
        <f>F22-F23</f>
        <v>0</v>
      </c>
      <c r="G24" s="54">
        <f t="shared" ref="G24:J24" si="3">G22-G23</f>
        <v>0</v>
      </c>
      <c r="H24" s="54">
        <f t="shared" si="3"/>
        <v>0</v>
      </c>
      <c r="I24" s="54">
        <f t="shared" si="3"/>
        <v>0</v>
      </c>
      <c r="J24" s="54">
        <f t="shared" si="3"/>
        <v>0</v>
      </c>
    </row>
    <row r="25" spans="1:10" s="2" customFormat="1" x14ac:dyDescent="0.25">
      <c r="A25" s="122" t="s">
        <v>11</v>
      </c>
      <c r="B25" s="123"/>
      <c r="C25" s="123"/>
      <c r="D25" s="123"/>
      <c r="E25" s="123"/>
      <c r="F25" s="10">
        <f>F16+F24</f>
        <v>-322367.66999999993</v>
      </c>
      <c r="G25" s="10">
        <f t="shared" ref="G25:J25" si="4">G16+G24</f>
        <v>322378.08000000007</v>
      </c>
      <c r="H25" s="10">
        <f t="shared" si="4"/>
        <v>0</v>
      </c>
      <c r="I25" s="10">
        <f t="shared" si="4"/>
        <v>0</v>
      </c>
      <c r="J25" s="10">
        <f t="shared" si="4"/>
        <v>0</v>
      </c>
    </row>
    <row r="26" spans="1:10" s="2" customFormat="1" ht="18.75" x14ac:dyDescent="0.25">
      <c r="A26" s="14"/>
      <c r="B26" s="12"/>
      <c r="C26" s="12"/>
      <c r="D26" s="12"/>
      <c r="E26" s="12"/>
      <c r="F26" s="12"/>
      <c r="G26" s="12"/>
      <c r="H26" s="13"/>
      <c r="I26" s="13"/>
      <c r="J26" s="13"/>
    </row>
    <row r="27" spans="1:10" s="2" customFormat="1" ht="18" customHeight="1" x14ac:dyDescent="0.25">
      <c r="A27" s="129" t="s">
        <v>15</v>
      </c>
      <c r="B27" s="131"/>
      <c r="C27" s="131"/>
      <c r="D27" s="131"/>
      <c r="E27" s="131"/>
      <c r="F27" s="131"/>
      <c r="G27" s="131"/>
      <c r="H27" s="131"/>
      <c r="I27" s="131"/>
      <c r="J27" s="131"/>
    </row>
    <row r="28" spans="1:10" s="2" customFormat="1" ht="18" customHeight="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</row>
    <row r="29" spans="1:10" s="2" customFormat="1" ht="25.5" x14ac:dyDescent="0.25">
      <c r="A29" s="114" t="s">
        <v>21</v>
      </c>
      <c r="B29" s="115"/>
      <c r="C29" s="115"/>
      <c r="D29" s="115"/>
      <c r="E29" s="116"/>
      <c r="F29" s="41" t="s">
        <v>67</v>
      </c>
      <c r="G29" s="41" t="s">
        <v>68</v>
      </c>
      <c r="H29" s="42" t="s">
        <v>69</v>
      </c>
      <c r="I29" s="42" t="s">
        <v>81</v>
      </c>
      <c r="J29" s="42" t="s">
        <v>82</v>
      </c>
    </row>
    <row r="30" spans="1:10" s="24" customFormat="1" ht="12" customHeight="1" x14ac:dyDescent="0.25">
      <c r="A30" s="124">
        <v>1</v>
      </c>
      <c r="B30" s="124"/>
      <c r="C30" s="124"/>
      <c r="D30" s="124"/>
      <c r="E30" s="124"/>
      <c r="F30" s="43">
        <v>2</v>
      </c>
      <c r="G30" s="43">
        <v>3</v>
      </c>
      <c r="H30" s="44">
        <v>4</v>
      </c>
      <c r="I30" s="44">
        <v>5</v>
      </c>
      <c r="J30" s="44">
        <v>6</v>
      </c>
    </row>
    <row r="31" spans="1:10" s="2" customFormat="1" ht="15" customHeight="1" x14ac:dyDescent="0.25">
      <c r="A31" s="117" t="s">
        <v>16</v>
      </c>
      <c r="B31" s="118"/>
      <c r="C31" s="118"/>
      <c r="D31" s="118"/>
      <c r="E31" s="119"/>
      <c r="F31" s="56">
        <f>' Račun prihoda i rashoda'!B24</f>
        <v>873709</v>
      </c>
      <c r="G31" s="56">
        <f>' Račun prihoda i rashoda'!C24</f>
        <v>-322378.08</v>
      </c>
      <c r="H31" s="56">
        <f>' Račun prihoda i rashoda'!D24</f>
        <v>0</v>
      </c>
      <c r="I31" s="56">
        <f>' Račun prihoda i rashoda'!E24</f>
        <v>0</v>
      </c>
      <c r="J31" s="56">
        <f>' Račun prihoda i rashoda'!F24</f>
        <v>0</v>
      </c>
    </row>
    <row r="32" spans="1:10" s="2" customFormat="1" ht="15" customHeight="1" x14ac:dyDescent="0.25">
      <c r="A32" s="122" t="s">
        <v>17</v>
      </c>
      <c r="B32" s="123"/>
      <c r="C32" s="123"/>
      <c r="D32" s="123"/>
      <c r="E32" s="123"/>
      <c r="F32" s="58">
        <f>F25+F31</f>
        <v>551341.33000000007</v>
      </c>
      <c r="G32" s="58">
        <f t="shared" ref="G32:J32" si="5">G25+G31</f>
        <v>0</v>
      </c>
      <c r="H32" s="58">
        <f t="shared" si="5"/>
        <v>0</v>
      </c>
      <c r="I32" s="58">
        <f t="shared" si="5"/>
        <v>0</v>
      </c>
      <c r="J32" s="59">
        <f t="shared" si="5"/>
        <v>0</v>
      </c>
    </row>
    <row r="33" spans="1:10" s="2" customFormat="1" ht="45" customHeight="1" x14ac:dyDescent="0.25">
      <c r="A33" s="125" t="s">
        <v>18</v>
      </c>
      <c r="B33" s="126"/>
      <c r="C33" s="126"/>
      <c r="D33" s="126"/>
      <c r="E33" s="127"/>
      <c r="F33" s="58">
        <f>F16+F24+F31-F32</f>
        <v>0</v>
      </c>
      <c r="G33" s="58">
        <f t="shared" ref="G33:J33" si="6">G16+G24+G31-G32</f>
        <v>5.8207660913467407E-11</v>
      </c>
      <c r="H33" s="58">
        <f t="shared" si="6"/>
        <v>0</v>
      </c>
      <c r="I33" s="58">
        <f t="shared" si="6"/>
        <v>0</v>
      </c>
      <c r="J33" s="59">
        <f t="shared" si="6"/>
        <v>0</v>
      </c>
    </row>
    <row r="34" spans="1:10" s="2" customFormat="1" ht="18" customHeight="1" x14ac:dyDescent="0.25">
      <c r="A34" s="19"/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18" customHeight="1" x14ac:dyDescent="0.25">
      <c r="A35" s="128" t="s">
        <v>19</v>
      </c>
      <c r="B35" s="128"/>
      <c r="C35" s="128"/>
      <c r="D35" s="128"/>
      <c r="E35" s="128"/>
      <c r="F35" s="128"/>
      <c r="G35" s="128"/>
      <c r="H35" s="128"/>
      <c r="I35" s="128"/>
      <c r="J35" s="128"/>
    </row>
    <row r="36" spans="1:10" s="2" customFormat="1" ht="18.75" x14ac:dyDescent="0.25">
      <c r="A36" s="16"/>
      <c r="B36" s="17"/>
      <c r="C36" s="17"/>
      <c r="D36" s="17"/>
      <c r="E36" s="17"/>
      <c r="F36" s="17"/>
      <c r="G36" s="17"/>
      <c r="H36" s="18"/>
      <c r="I36" s="18"/>
      <c r="J36" s="18"/>
    </row>
    <row r="37" spans="1:10" s="2" customFormat="1" ht="25.5" x14ac:dyDescent="0.25">
      <c r="A37" s="114" t="s">
        <v>21</v>
      </c>
      <c r="B37" s="115"/>
      <c r="C37" s="115"/>
      <c r="D37" s="115"/>
      <c r="E37" s="116"/>
      <c r="F37" s="41" t="s">
        <v>67</v>
      </c>
      <c r="G37" s="41" t="s">
        <v>68</v>
      </c>
      <c r="H37" s="42" t="s">
        <v>69</v>
      </c>
      <c r="I37" s="42" t="s">
        <v>81</v>
      </c>
      <c r="J37" s="42" t="s">
        <v>82</v>
      </c>
    </row>
    <row r="38" spans="1:10" s="24" customFormat="1" ht="12" customHeight="1" x14ac:dyDescent="0.25">
      <c r="A38" s="124">
        <v>1</v>
      </c>
      <c r="B38" s="124"/>
      <c r="C38" s="124"/>
      <c r="D38" s="124"/>
      <c r="E38" s="124"/>
      <c r="F38" s="43">
        <v>2</v>
      </c>
      <c r="G38" s="43">
        <v>3</v>
      </c>
      <c r="H38" s="44">
        <v>4</v>
      </c>
      <c r="I38" s="44">
        <v>5</v>
      </c>
      <c r="J38" s="44">
        <v>6</v>
      </c>
    </row>
    <row r="39" spans="1:10" s="2" customFormat="1" x14ac:dyDescent="0.25">
      <c r="A39" s="117" t="s">
        <v>16</v>
      </c>
      <c r="B39" s="118"/>
      <c r="C39" s="118"/>
      <c r="D39" s="118"/>
      <c r="E39" s="119"/>
      <c r="F39" s="56">
        <v>0</v>
      </c>
      <c r="G39" s="56">
        <f>F42</f>
        <v>0</v>
      </c>
      <c r="H39" s="56">
        <f>G42</f>
        <v>0</v>
      </c>
      <c r="I39" s="56">
        <f>H42</f>
        <v>0</v>
      </c>
      <c r="J39" s="57">
        <f>I42</f>
        <v>0</v>
      </c>
    </row>
    <row r="40" spans="1:10" s="2" customFormat="1" ht="28.5" customHeight="1" x14ac:dyDescent="0.25">
      <c r="A40" s="117" t="s">
        <v>20</v>
      </c>
      <c r="B40" s="118"/>
      <c r="C40" s="118"/>
      <c r="D40" s="118"/>
      <c r="E40" s="119"/>
      <c r="F40" s="56">
        <v>0</v>
      </c>
      <c r="G40" s="56">
        <v>0</v>
      </c>
      <c r="H40" s="56">
        <v>0</v>
      </c>
      <c r="I40" s="56">
        <v>0</v>
      </c>
      <c r="J40" s="57">
        <v>0</v>
      </c>
    </row>
    <row r="41" spans="1:10" s="2" customFormat="1" ht="25.5" customHeight="1" x14ac:dyDescent="0.25">
      <c r="A41" s="117" t="s">
        <v>40</v>
      </c>
      <c r="B41" s="120"/>
      <c r="C41" s="120"/>
      <c r="D41" s="120"/>
      <c r="E41" s="121"/>
      <c r="F41" s="56">
        <v>0</v>
      </c>
      <c r="G41" s="56">
        <v>0</v>
      </c>
      <c r="H41" s="56">
        <v>0</v>
      </c>
      <c r="I41" s="56">
        <v>0</v>
      </c>
      <c r="J41" s="57">
        <v>0</v>
      </c>
    </row>
    <row r="42" spans="1:10" s="2" customFormat="1" ht="15" customHeight="1" x14ac:dyDescent="0.25">
      <c r="A42" s="122" t="s">
        <v>17</v>
      </c>
      <c r="B42" s="123"/>
      <c r="C42" s="123"/>
      <c r="D42" s="123"/>
      <c r="E42" s="123"/>
      <c r="F42" s="60">
        <f>F39-F40+F41</f>
        <v>0</v>
      </c>
      <c r="G42" s="60">
        <f t="shared" ref="G42:J42" si="7">G39-G40+G41</f>
        <v>0</v>
      </c>
      <c r="H42" s="60">
        <f t="shared" si="7"/>
        <v>0</v>
      </c>
      <c r="I42" s="60">
        <f t="shared" si="7"/>
        <v>0</v>
      </c>
      <c r="J42" s="61">
        <f t="shared" si="7"/>
        <v>0</v>
      </c>
    </row>
    <row r="43" spans="1:10" ht="9" customHeight="1" x14ac:dyDescent="0.25"/>
  </sheetData>
  <mergeCells count="31">
    <mergeCell ref="A18:J18"/>
    <mergeCell ref="A9:E9"/>
    <mergeCell ref="A29:E29"/>
    <mergeCell ref="A31:E31"/>
    <mergeCell ref="A22:E22"/>
    <mergeCell ref="A23:E23"/>
    <mergeCell ref="A24:E24"/>
    <mergeCell ref="A25:E25"/>
    <mergeCell ref="A11:E11"/>
    <mergeCell ref="A12:E12"/>
    <mergeCell ref="A14:E14"/>
    <mergeCell ref="A15:E15"/>
    <mergeCell ref="A16:E16"/>
    <mergeCell ref="A20:E20"/>
    <mergeCell ref="A27:J27"/>
    <mergeCell ref="A2:J2"/>
    <mergeCell ref="A4:J4"/>
    <mergeCell ref="A6:J6"/>
    <mergeCell ref="A8:E8"/>
    <mergeCell ref="A10:E10"/>
    <mergeCell ref="A32:E32"/>
    <mergeCell ref="A33:E33"/>
    <mergeCell ref="A35:J35"/>
    <mergeCell ref="A21:E21"/>
    <mergeCell ref="A30:E30"/>
    <mergeCell ref="A37:E37"/>
    <mergeCell ref="A39:E39"/>
    <mergeCell ref="A40:E40"/>
    <mergeCell ref="A41:E41"/>
    <mergeCell ref="A42:E42"/>
    <mergeCell ref="A38:E38"/>
  </mergeCells>
  <pageMargins left="0.25" right="0.25" top="0.75" bottom="0.75" header="0.3" footer="0.3"/>
  <pageSetup paperSize="9" scale="90" fitToHeight="0" orientation="landscape" r:id="rId1"/>
  <rowBreaks count="1" manualBreakCount="1">
    <brk id="2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B73E1-BB53-4F1B-9450-E11AB745A146}">
  <sheetPr>
    <pageSetUpPr fitToPage="1"/>
  </sheetPr>
  <dimension ref="A1:I56"/>
  <sheetViews>
    <sheetView showGridLines="0" view="pageBreakPreview" zoomScale="60" zoomScaleNormal="100" workbookViewId="0">
      <selection activeCell="E50" sqref="E50:F50"/>
    </sheetView>
  </sheetViews>
  <sheetFormatPr defaultColWidth="8.85546875" defaultRowHeight="10.5" x14ac:dyDescent="0.2"/>
  <cols>
    <col min="1" max="1" width="45.42578125" style="93" customWidth="1"/>
    <col min="2" max="6" width="14.7109375" style="45" customWidth="1"/>
    <col min="7" max="7" width="10.140625" style="45" bestFit="1" customWidth="1"/>
    <col min="8" max="16384" width="8.85546875" style="45"/>
  </cols>
  <sheetData>
    <row r="1" spans="1:9" s="24" customFormat="1" ht="15.6" customHeight="1" x14ac:dyDescent="0.25">
      <c r="A1" s="140" t="s">
        <v>22</v>
      </c>
      <c r="B1" s="140"/>
      <c r="C1" s="140"/>
      <c r="D1" s="140"/>
      <c r="E1" s="140"/>
      <c r="F1" s="140"/>
      <c r="G1" s="38"/>
      <c r="H1" s="26"/>
      <c r="I1" s="26"/>
    </row>
    <row r="2" spans="1:9" s="24" customFormat="1" ht="15.6" customHeight="1" x14ac:dyDescent="0.25">
      <c r="A2" s="140" t="s">
        <v>23</v>
      </c>
      <c r="B2" s="140"/>
      <c r="C2" s="140"/>
      <c r="D2" s="140"/>
      <c r="E2" s="140"/>
      <c r="F2" s="140"/>
      <c r="G2" s="38"/>
      <c r="H2" s="27"/>
      <c r="I2" s="27"/>
    </row>
    <row r="3" spans="1:9" s="24" customFormat="1" ht="18.75" x14ac:dyDescent="0.25">
      <c r="A3" s="79"/>
      <c r="B3" s="23"/>
      <c r="C3" s="23"/>
      <c r="D3" s="23"/>
      <c r="E3" s="23"/>
      <c r="F3" s="23"/>
      <c r="G3" s="23"/>
      <c r="H3" s="25"/>
      <c r="I3" s="25"/>
    </row>
    <row r="4" spans="1:9" s="62" customFormat="1" ht="21" x14ac:dyDescent="0.2">
      <c r="A4" s="80" t="s">
        <v>50</v>
      </c>
      <c r="B4" s="64" t="s">
        <v>67</v>
      </c>
      <c r="C4" s="64" t="s">
        <v>68</v>
      </c>
      <c r="D4" s="64" t="s">
        <v>69</v>
      </c>
      <c r="E4" s="64" t="s">
        <v>81</v>
      </c>
      <c r="F4" s="64" t="s">
        <v>82</v>
      </c>
    </row>
    <row r="5" spans="1:9" s="62" customFormat="1" ht="11.25" x14ac:dyDescent="0.2">
      <c r="A5" s="87">
        <v>1</v>
      </c>
      <c r="B5" s="31">
        <v>2</v>
      </c>
      <c r="C5" s="31">
        <v>3</v>
      </c>
      <c r="D5" s="31">
        <v>4</v>
      </c>
      <c r="E5" s="31">
        <v>5</v>
      </c>
      <c r="F5" s="31">
        <v>6</v>
      </c>
    </row>
    <row r="6" spans="1:9" s="62" customFormat="1" ht="12.75" x14ac:dyDescent="0.2">
      <c r="A6" s="74" t="s">
        <v>60</v>
      </c>
      <c r="B6" s="65"/>
      <c r="C6" s="65"/>
      <c r="D6" s="65"/>
      <c r="E6" s="66"/>
      <c r="F6" s="65"/>
    </row>
    <row r="7" spans="1:9" s="62" customFormat="1" ht="12.75" x14ac:dyDescent="0.2">
      <c r="A7" s="81" t="s">
        <v>59</v>
      </c>
      <c r="B7" s="67">
        <v>3398308.08</v>
      </c>
      <c r="C7" s="67">
        <v>5278194.07</v>
      </c>
      <c r="D7" s="67">
        <v>5358632</v>
      </c>
      <c r="E7" s="67">
        <v>5800000</v>
      </c>
      <c r="F7" s="67">
        <v>4908200</v>
      </c>
    </row>
    <row r="8" spans="1:9" s="62" customFormat="1" ht="12.75" x14ac:dyDescent="0.2">
      <c r="A8" s="82" t="s">
        <v>58</v>
      </c>
      <c r="B8" s="68">
        <v>420239.44</v>
      </c>
      <c r="C8" s="68">
        <v>539817</v>
      </c>
      <c r="D8" s="68">
        <v>612132</v>
      </c>
      <c r="E8" s="68">
        <v>600000</v>
      </c>
      <c r="F8" s="68">
        <v>489683</v>
      </c>
    </row>
    <row r="9" spans="1:9" s="62" customFormat="1" ht="12.75" x14ac:dyDescent="0.2">
      <c r="A9" s="82" t="s">
        <v>57</v>
      </c>
      <c r="B9" s="68">
        <v>134669.81</v>
      </c>
      <c r="C9" s="68">
        <v>155865.67000000001</v>
      </c>
      <c r="D9" s="68">
        <v>160000</v>
      </c>
      <c r="E9" s="68">
        <v>194700</v>
      </c>
      <c r="F9" s="68">
        <v>154000</v>
      </c>
    </row>
    <row r="10" spans="1:9" s="62" customFormat="1" ht="12.75" x14ac:dyDescent="0.2">
      <c r="A10" s="82" t="s">
        <v>56</v>
      </c>
      <c r="B10" s="68">
        <v>863889.93</v>
      </c>
      <c r="C10" s="68">
        <v>931847.27</v>
      </c>
      <c r="D10" s="68">
        <v>1447000</v>
      </c>
      <c r="E10" s="68">
        <v>1820000</v>
      </c>
      <c r="F10" s="68">
        <v>1209272</v>
      </c>
    </row>
    <row r="11" spans="1:9" s="62" customFormat="1" ht="12.75" x14ac:dyDescent="0.2">
      <c r="A11" s="82" t="s">
        <v>55</v>
      </c>
      <c r="B11" s="68">
        <v>1968725</v>
      </c>
      <c r="C11" s="68">
        <v>3648010.13</v>
      </c>
      <c r="D11" s="68">
        <v>3136500</v>
      </c>
      <c r="E11" s="68">
        <v>3182300</v>
      </c>
      <c r="F11" s="68">
        <v>3052591</v>
      </c>
    </row>
    <row r="12" spans="1:9" s="62" customFormat="1" ht="12.75" x14ac:dyDescent="0.2">
      <c r="A12" s="82" t="s">
        <v>76</v>
      </c>
      <c r="B12" s="68">
        <v>10783.9</v>
      </c>
      <c r="C12" s="68">
        <v>2654</v>
      </c>
      <c r="D12" s="68">
        <v>3000</v>
      </c>
      <c r="E12" s="68">
        <v>3000</v>
      </c>
      <c r="F12" s="68">
        <v>2654</v>
      </c>
    </row>
    <row r="13" spans="1:9" s="62" customFormat="1" ht="12.75" x14ac:dyDescent="0.2">
      <c r="A13" s="81" t="s">
        <v>54</v>
      </c>
      <c r="B13" s="67">
        <v>51800</v>
      </c>
      <c r="C13" s="67">
        <v>0</v>
      </c>
      <c r="D13" s="67">
        <v>51368</v>
      </c>
      <c r="E13" s="67">
        <v>0</v>
      </c>
      <c r="F13" s="67">
        <v>51800</v>
      </c>
    </row>
    <row r="14" spans="1:9" s="62" customFormat="1" ht="12.75" x14ac:dyDescent="0.2">
      <c r="A14" s="82" t="s">
        <v>53</v>
      </c>
      <c r="B14" s="68">
        <v>51800</v>
      </c>
      <c r="C14" s="68">
        <v>0</v>
      </c>
      <c r="D14" s="68">
        <v>51368</v>
      </c>
      <c r="E14" s="68">
        <v>0</v>
      </c>
      <c r="F14" s="68">
        <v>51800</v>
      </c>
    </row>
    <row r="15" spans="1:9" s="63" customFormat="1" ht="12.75" x14ac:dyDescent="0.2">
      <c r="A15" s="74" t="s">
        <v>52</v>
      </c>
      <c r="B15" s="69">
        <v>3450108.08</v>
      </c>
      <c r="C15" s="69">
        <v>5278194.07</v>
      </c>
      <c r="D15" s="69">
        <v>5410000</v>
      </c>
      <c r="E15" s="69">
        <v>5800000</v>
      </c>
      <c r="F15" s="69">
        <v>4960000</v>
      </c>
    </row>
    <row r="16" spans="1:9" s="62" customFormat="1" ht="12.75" x14ac:dyDescent="0.2">
      <c r="A16" s="81" t="s">
        <v>44</v>
      </c>
      <c r="B16" s="67">
        <v>3726714.61</v>
      </c>
      <c r="C16" s="67">
        <v>4687470.99</v>
      </c>
      <c r="D16" s="67">
        <v>5138632</v>
      </c>
      <c r="E16" s="67">
        <v>5505000</v>
      </c>
      <c r="F16" s="67">
        <v>4691655</v>
      </c>
    </row>
    <row r="17" spans="1:7" s="62" customFormat="1" ht="12.75" x14ac:dyDescent="0.2">
      <c r="A17" s="82" t="s">
        <v>43</v>
      </c>
      <c r="B17" s="68">
        <v>2613277.37</v>
      </c>
      <c r="C17" s="68">
        <v>3193834.99</v>
      </c>
      <c r="D17" s="68">
        <v>3512700</v>
      </c>
      <c r="E17" s="68">
        <v>3669700</v>
      </c>
      <c r="F17" s="68">
        <v>3194783</v>
      </c>
    </row>
    <row r="18" spans="1:7" s="62" customFormat="1" ht="12.75" x14ac:dyDescent="0.2">
      <c r="A18" s="82" t="s">
        <v>42</v>
      </c>
      <c r="B18" s="68">
        <v>1110669.3999999999</v>
      </c>
      <c r="C18" s="68">
        <v>1483682</v>
      </c>
      <c r="D18" s="68">
        <v>1612932</v>
      </c>
      <c r="E18" s="68">
        <v>1825000</v>
      </c>
      <c r="F18" s="68">
        <v>1486918</v>
      </c>
    </row>
    <row r="19" spans="1:7" s="62" customFormat="1" ht="12.75" x14ac:dyDescent="0.2">
      <c r="A19" s="82" t="s">
        <v>41</v>
      </c>
      <c r="B19" s="68">
        <v>2767.84</v>
      </c>
      <c r="C19" s="68">
        <v>9954</v>
      </c>
      <c r="D19" s="68">
        <v>13000</v>
      </c>
      <c r="E19" s="68">
        <v>10300</v>
      </c>
      <c r="F19" s="68">
        <v>9954</v>
      </c>
    </row>
    <row r="20" spans="1:7" s="62" customFormat="1" ht="12.75" x14ac:dyDescent="0.2">
      <c r="A20" s="81" t="s">
        <v>47</v>
      </c>
      <c r="B20" s="67">
        <v>45761.14</v>
      </c>
      <c r="C20" s="67">
        <v>268345</v>
      </c>
      <c r="D20" s="67">
        <v>271368</v>
      </c>
      <c r="E20" s="67">
        <v>295000</v>
      </c>
      <c r="F20" s="67">
        <v>268345</v>
      </c>
    </row>
    <row r="21" spans="1:7" s="62" customFormat="1" ht="12.75" x14ac:dyDescent="0.2">
      <c r="A21" s="82" t="s">
        <v>46</v>
      </c>
      <c r="B21" s="68">
        <v>45761.14</v>
      </c>
      <c r="C21" s="68">
        <v>238345</v>
      </c>
      <c r="D21" s="68">
        <v>231368</v>
      </c>
      <c r="E21" s="68">
        <v>195000</v>
      </c>
      <c r="F21" s="68">
        <v>238345</v>
      </c>
    </row>
    <row r="22" spans="1:7" s="62" customFormat="1" ht="12.75" x14ac:dyDescent="0.2">
      <c r="A22" s="82" t="s">
        <v>45</v>
      </c>
      <c r="B22" s="68">
        <v>0</v>
      </c>
      <c r="C22" s="68">
        <v>30000</v>
      </c>
      <c r="D22" s="68">
        <v>40000</v>
      </c>
      <c r="E22" s="68">
        <v>100000</v>
      </c>
      <c r="F22" s="68">
        <v>30000</v>
      </c>
      <c r="G22" s="96">
        <f>F23-F7</f>
        <v>51800</v>
      </c>
    </row>
    <row r="23" spans="1:7" s="63" customFormat="1" ht="12.75" x14ac:dyDescent="0.2">
      <c r="A23" s="74" t="s">
        <v>51</v>
      </c>
      <c r="B23" s="69">
        <v>3772475.75</v>
      </c>
      <c r="C23" s="69">
        <v>4955815.99</v>
      </c>
      <c r="D23" s="69">
        <v>5410000</v>
      </c>
      <c r="E23" s="69">
        <v>5800000</v>
      </c>
      <c r="F23" s="69">
        <v>4960000</v>
      </c>
    </row>
    <row r="24" spans="1:7" ht="12.75" x14ac:dyDescent="0.2">
      <c r="A24" s="83" t="s">
        <v>63</v>
      </c>
      <c r="B24" s="75">
        <f>B25</f>
        <v>873709</v>
      </c>
      <c r="C24" s="75">
        <f t="shared" ref="C24:F25" si="0">C25</f>
        <v>-322378.08</v>
      </c>
      <c r="D24" s="75">
        <f t="shared" si="0"/>
        <v>0</v>
      </c>
      <c r="E24" s="75">
        <f t="shared" si="0"/>
        <v>0</v>
      </c>
      <c r="F24" s="75">
        <f t="shared" si="0"/>
        <v>0</v>
      </c>
    </row>
    <row r="25" spans="1:7" ht="12.75" x14ac:dyDescent="0.2">
      <c r="A25" s="84" t="s">
        <v>64</v>
      </c>
      <c r="B25" s="76">
        <f>B26</f>
        <v>873709</v>
      </c>
      <c r="C25" s="76">
        <f t="shared" si="0"/>
        <v>-322378.08</v>
      </c>
      <c r="D25" s="76">
        <f t="shared" si="0"/>
        <v>0</v>
      </c>
      <c r="E25" s="76">
        <f t="shared" si="0"/>
        <v>0</v>
      </c>
      <c r="F25" s="76">
        <f t="shared" si="0"/>
        <v>0</v>
      </c>
    </row>
    <row r="26" spans="1:7" ht="12.75" x14ac:dyDescent="0.2">
      <c r="A26" s="85" t="s">
        <v>65</v>
      </c>
      <c r="B26" s="77">
        <v>873709</v>
      </c>
      <c r="C26" s="77">
        <v>-322378.08</v>
      </c>
      <c r="D26" s="77">
        <v>0</v>
      </c>
      <c r="E26" s="77">
        <v>0</v>
      </c>
      <c r="F26" s="77">
        <v>0</v>
      </c>
    </row>
    <row r="27" spans="1:7" ht="12.75" x14ac:dyDescent="0.2">
      <c r="A27" s="74" t="s">
        <v>66</v>
      </c>
      <c r="B27" s="69">
        <f>B15+B24</f>
        <v>4323817.08</v>
      </c>
      <c r="C27" s="69">
        <f>C15+C24</f>
        <v>4955815.99</v>
      </c>
      <c r="D27" s="69">
        <f>D15+D24</f>
        <v>5410000</v>
      </c>
      <c r="E27" s="69">
        <f>E15+E24</f>
        <v>5800000</v>
      </c>
      <c r="F27" s="69">
        <f>F15+F24</f>
        <v>4960000</v>
      </c>
    </row>
    <row r="29" spans="1:7" s="24" customFormat="1" ht="15.6" customHeight="1" x14ac:dyDescent="0.25">
      <c r="A29" s="140" t="s">
        <v>26</v>
      </c>
      <c r="B29" s="140"/>
      <c r="C29" s="140"/>
      <c r="D29" s="140"/>
      <c r="E29" s="140"/>
      <c r="F29" s="140"/>
    </row>
    <row r="30" spans="1:7" s="24" customFormat="1" ht="18.75" x14ac:dyDescent="0.25">
      <c r="A30" s="79"/>
      <c r="B30" s="23"/>
      <c r="C30" s="23"/>
      <c r="D30" s="23"/>
      <c r="E30" s="23"/>
      <c r="F30" s="23"/>
      <c r="G30" s="23"/>
    </row>
    <row r="31" spans="1:7" s="24" customFormat="1" ht="25.5" x14ac:dyDescent="0.25">
      <c r="A31" s="86" t="s">
        <v>61</v>
      </c>
      <c r="B31" s="30" t="s">
        <v>67</v>
      </c>
      <c r="C31" s="30" t="s">
        <v>68</v>
      </c>
      <c r="D31" s="28" t="s">
        <v>69</v>
      </c>
      <c r="E31" s="28" t="s">
        <v>81</v>
      </c>
      <c r="F31" s="28" t="s">
        <v>82</v>
      </c>
    </row>
    <row r="32" spans="1:7" s="32" customFormat="1" ht="11.25" x14ac:dyDescent="0.2">
      <c r="A32" s="87">
        <v>1</v>
      </c>
      <c r="B32" s="31">
        <v>2</v>
      </c>
      <c r="C32" s="31">
        <v>3</v>
      </c>
      <c r="D32" s="31">
        <v>4</v>
      </c>
      <c r="E32" s="31">
        <v>5</v>
      </c>
      <c r="F32" s="31">
        <v>6</v>
      </c>
    </row>
    <row r="33" spans="1:8" s="32" customFormat="1" ht="14.45" customHeight="1" x14ac:dyDescent="0.2">
      <c r="A33" s="88" t="s">
        <v>24</v>
      </c>
      <c r="B33" s="71">
        <f>SUM(B34:B39)</f>
        <v>4323817.08</v>
      </c>
      <c r="C33" s="71">
        <f t="shared" ref="C33:F33" si="1">SUM(C34:C39)</f>
        <v>4955815.99</v>
      </c>
      <c r="D33" s="71">
        <f t="shared" si="1"/>
        <v>5410000</v>
      </c>
      <c r="E33" s="71">
        <f t="shared" si="1"/>
        <v>5800000</v>
      </c>
      <c r="F33" s="71">
        <f t="shared" si="1"/>
        <v>4960000</v>
      </c>
    </row>
    <row r="34" spans="1:8" s="32" customFormat="1" ht="14.45" customHeight="1" x14ac:dyDescent="0.2">
      <c r="A34" s="89" t="s">
        <v>70</v>
      </c>
      <c r="B34" s="72">
        <v>31474.29</v>
      </c>
      <c r="C34" s="72">
        <v>0</v>
      </c>
      <c r="D34" s="72">
        <v>0</v>
      </c>
      <c r="E34" s="72">
        <v>0</v>
      </c>
      <c r="F34" s="72">
        <v>0</v>
      </c>
      <c r="H34" s="78"/>
    </row>
    <row r="35" spans="1:8" s="32" customFormat="1" ht="13.15" customHeight="1" x14ac:dyDescent="0.2">
      <c r="A35" s="89" t="s">
        <v>71</v>
      </c>
      <c r="B35" s="72">
        <v>1400162.83</v>
      </c>
      <c r="C35" s="72">
        <v>1211926</v>
      </c>
      <c r="D35" s="72">
        <v>1450000</v>
      </c>
      <c r="E35" s="72">
        <v>1823000</v>
      </c>
      <c r="F35" s="72">
        <v>1211926</v>
      </c>
      <c r="H35" s="78"/>
    </row>
    <row r="36" spans="1:8" s="32" customFormat="1" ht="14.45" customHeight="1" x14ac:dyDescent="0.2">
      <c r="A36" s="89" t="s">
        <v>72</v>
      </c>
      <c r="B36" s="72">
        <v>2256645.21</v>
      </c>
      <c r="C36" s="72">
        <v>3006526.59</v>
      </c>
      <c r="D36" s="72">
        <v>3269900</v>
      </c>
      <c r="E36" s="72">
        <v>3337000</v>
      </c>
      <c r="F36" s="72">
        <v>3160491</v>
      </c>
      <c r="H36" s="78"/>
    </row>
    <row r="37" spans="1:8" s="32" customFormat="1" ht="13.15" customHeight="1" x14ac:dyDescent="0.2">
      <c r="A37" s="89" t="s">
        <v>73</v>
      </c>
      <c r="B37" s="72">
        <v>564236.75</v>
      </c>
      <c r="C37" s="72">
        <v>535563.4</v>
      </c>
      <c r="D37" s="72">
        <v>538732</v>
      </c>
      <c r="E37" s="72">
        <v>640000</v>
      </c>
      <c r="F37" s="72">
        <v>535783</v>
      </c>
      <c r="H37" s="78"/>
    </row>
    <row r="38" spans="1:8" s="32" customFormat="1" ht="13.15" customHeight="1" x14ac:dyDescent="0.2">
      <c r="A38" s="89" t="s">
        <v>74</v>
      </c>
      <c r="B38" s="72">
        <v>0</v>
      </c>
      <c r="C38" s="72">
        <v>150000</v>
      </c>
      <c r="D38" s="72">
        <v>100000</v>
      </c>
      <c r="E38" s="72">
        <v>0</v>
      </c>
      <c r="F38" s="72">
        <v>0</v>
      </c>
      <c r="H38" s="78"/>
    </row>
    <row r="39" spans="1:8" s="32" customFormat="1" ht="13.15" customHeight="1" x14ac:dyDescent="0.2">
      <c r="A39" s="89" t="s">
        <v>75</v>
      </c>
      <c r="B39" s="72">
        <v>71298</v>
      </c>
      <c r="C39" s="72">
        <v>51800</v>
      </c>
      <c r="D39" s="72">
        <v>51368</v>
      </c>
      <c r="E39" s="72">
        <v>0</v>
      </c>
      <c r="F39" s="72">
        <v>51800</v>
      </c>
      <c r="G39" s="78"/>
      <c r="H39" s="78"/>
    </row>
    <row r="40" spans="1:8" s="32" customFormat="1" ht="14.45" customHeight="1" x14ac:dyDescent="0.2">
      <c r="A40" s="88" t="s">
        <v>25</v>
      </c>
      <c r="B40" s="71">
        <v>3772475.75</v>
      </c>
      <c r="C40" s="71">
        <v>4955815.99</v>
      </c>
      <c r="D40" s="71">
        <v>5410000</v>
      </c>
      <c r="E40" s="71">
        <v>5800000</v>
      </c>
      <c r="F40" s="71">
        <v>4960000</v>
      </c>
    </row>
    <row r="41" spans="1:8" s="32" customFormat="1" ht="12.75" x14ac:dyDescent="0.2">
      <c r="A41" s="89" t="s">
        <v>70</v>
      </c>
      <c r="B41" s="72">
        <v>28262.53</v>
      </c>
      <c r="C41" s="72">
        <v>0</v>
      </c>
      <c r="D41" s="72">
        <v>0</v>
      </c>
      <c r="E41" s="72">
        <v>0</v>
      </c>
      <c r="F41" s="72">
        <v>0</v>
      </c>
    </row>
    <row r="42" spans="1:8" s="32" customFormat="1" ht="12.75" x14ac:dyDescent="0.2">
      <c r="A42" s="89" t="s">
        <v>71</v>
      </c>
      <c r="B42" s="73">
        <v>597238.68999999994</v>
      </c>
      <c r="C42" s="72">
        <v>1211926</v>
      </c>
      <c r="D42" s="72">
        <v>1450000</v>
      </c>
      <c r="E42" s="72">
        <v>1823000</v>
      </c>
      <c r="F42" s="72">
        <v>1211926</v>
      </c>
    </row>
    <row r="43" spans="1:8" s="32" customFormat="1" ht="12.75" x14ac:dyDescent="0.2">
      <c r="A43" s="89" t="s">
        <v>72</v>
      </c>
      <c r="B43" s="72">
        <v>2803805.18</v>
      </c>
      <c r="C43" s="72">
        <v>3006526.59</v>
      </c>
      <c r="D43" s="72">
        <v>3269900</v>
      </c>
      <c r="E43" s="72">
        <v>3337000</v>
      </c>
      <c r="F43" s="72">
        <v>3160491</v>
      </c>
    </row>
    <row r="44" spans="1:8" s="32" customFormat="1" ht="13.15" customHeight="1" x14ac:dyDescent="0.2">
      <c r="A44" s="89" t="s">
        <v>73</v>
      </c>
      <c r="B44" s="72">
        <v>343169.35</v>
      </c>
      <c r="C44" s="72">
        <v>535563.4</v>
      </c>
      <c r="D44" s="72">
        <v>538732</v>
      </c>
      <c r="E44" s="72">
        <v>640000</v>
      </c>
      <c r="F44" s="72">
        <v>535783</v>
      </c>
    </row>
    <row r="45" spans="1:8" s="32" customFormat="1" ht="13.15" customHeight="1" x14ac:dyDescent="0.2">
      <c r="A45" s="89" t="s">
        <v>74</v>
      </c>
      <c r="B45" s="72">
        <v>0</v>
      </c>
      <c r="C45" s="72">
        <v>150000</v>
      </c>
      <c r="D45" s="72">
        <v>100000</v>
      </c>
      <c r="E45" s="72">
        <v>0</v>
      </c>
      <c r="F45" s="72">
        <v>0</v>
      </c>
    </row>
    <row r="46" spans="1:8" s="32" customFormat="1" ht="13.15" customHeight="1" x14ac:dyDescent="0.2">
      <c r="A46" s="89" t="s">
        <v>75</v>
      </c>
      <c r="B46" s="72">
        <v>0</v>
      </c>
      <c r="C46" s="72">
        <v>51800</v>
      </c>
      <c r="D46" s="72">
        <v>51368</v>
      </c>
      <c r="E46" s="72">
        <v>0</v>
      </c>
      <c r="F46" s="72">
        <v>51800</v>
      </c>
    </row>
    <row r="47" spans="1:8" s="32" customFormat="1" ht="13.15" customHeight="1" x14ac:dyDescent="0.2">
      <c r="A47" s="90"/>
      <c r="B47" s="70"/>
      <c r="C47" s="70"/>
      <c r="D47" s="70"/>
      <c r="E47" s="70"/>
      <c r="F47" s="70"/>
    </row>
    <row r="48" spans="1:8" s="24" customFormat="1" ht="15.6" customHeight="1" x14ac:dyDescent="0.25">
      <c r="A48" s="140" t="s">
        <v>29</v>
      </c>
      <c r="B48" s="140"/>
      <c r="C48" s="140"/>
      <c r="D48" s="140"/>
      <c r="E48" s="140"/>
      <c r="F48" s="140"/>
    </row>
    <row r="49" spans="1:6" s="24" customFormat="1" ht="18.75" x14ac:dyDescent="0.25">
      <c r="B49" s="23"/>
      <c r="C49" s="23"/>
      <c r="D49" s="23"/>
      <c r="E49" s="23"/>
      <c r="F49" s="23"/>
    </row>
    <row r="50" spans="1:6" s="24" customFormat="1" ht="25.5" x14ac:dyDescent="0.25">
      <c r="A50" s="86" t="s">
        <v>61</v>
      </c>
      <c r="B50" s="30" t="s">
        <v>67</v>
      </c>
      <c r="C50" s="30" t="s">
        <v>68</v>
      </c>
      <c r="D50" s="28" t="s">
        <v>69</v>
      </c>
      <c r="E50" s="28" t="s">
        <v>81</v>
      </c>
      <c r="F50" s="28" t="s">
        <v>82</v>
      </c>
    </row>
    <row r="51" spans="1:6" s="24" customFormat="1" ht="15" x14ac:dyDescent="0.25">
      <c r="A51" s="87">
        <v>1</v>
      </c>
      <c r="B51" s="31">
        <v>2</v>
      </c>
      <c r="C51" s="31">
        <v>3</v>
      </c>
      <c r="D51" s="31">
        <v>4</v>
      </c>
      <c r="E51" s="31">
        <v>5</v>
      </c>
      <c r="F51" s="31">
        <v>6</v>
      </c>
    </row>
    <row r="52" spans="1:6" s="24" customFormat="1" ht="14.45" customHeight="1" x14ac:dyDescent="0.25">
      <c r="A52" s="91" t="s">
        <v>25</v>
      </c>
      <c r="B52" s="49">
        <v>3772475.75</v>
      </c>
      <c r="C52" s="49">
        <v>4955815.99</v>
      </c>
      <c r="D52" s="49">
        <v>5410000</v>
      </c>
      <c r="E52" s="49">
        <v>5800000</v>
      </c>
      <c r="F52" s="49">
        <v>4960000</v>
      </c>
    </row>
    <row r="53" spans="1:6" s="24" customFormat="1" ht="14.45" customHeight="1" x14ac:dyDescent="0.25">
      <c r="A53" s="91" t="s">
        <v>77</v>
      </c>
      <c r="B53" s="49">
        <v>3772475.75</v>
      </c>
      <c r="C53" s="49">
        <v>4955815.99</v>
      </c>
      <c r="D53" s="49">
        <v>5410000</v>
      </c>
      <c r="E53" s="49">
        <v>5800000</v>
      </c>
      <c r="F53" s="49">
        <v>4960000</v>
      </c>
    </row>
    <row r="54" spans="1:6" s="24" customFormat="1" ht="14.45" customHeight="1" x14ac:dyDescent="0.25">
      <c r="A54" s="92" t="s">
        <v>78</v>
      </c>
      <c r="B54" s="53">
        <v>22611.9</v>
      </c>
      <c r="C54" s="53">
        <v>0</v>
      </c>
      <c r="D54" s="53">
        <v>0</v>
      </c>
      <c r="E54" s="53">
        <v>0</v>
      </c>
      <c r="F54" s="53">
        <v>0</v>
      </c>
    </row>
    <row r="55" spans="1:6" s="24" customFormat="1" ht="14.45" customHeight="1" x14ac:dyDescent="0.25">
      <c r="A55" s="92" t="s">
        <v>79</v>
      </c>
      <c r="B55" s="53">
        <v>3401043.87</v>
      </c>
      <c r="C55" s="53">
        <v>4186317</v>
      </c>
      <c r="D55" s="53">
        <v>4677868</v>
      </c>
      <c r="E55" s="53">
        <v>5000000</v>
      </c>
      <c r="F55" s="53">
        <v>4340317</v>
      </c>
    </row>
    <row r="56" spans="1:6" s="24" customFormat="1" ht="14.45" customHeight="1" x14ac:dyDescent="0.25">
      <c r="A56" s="92" t="s">
        <v>80</v>
      </c>
      <c r="B56" s="53">
        <v>348819.98</v>
      </c>
      <c r="C56" s="53">
        <v>769498.99</v>
      </c>
      <c r="D56" s="53">
        <v>732132</v>
      </c>
      <c r="E56" s="53">
        <v>800000</v>
      </c>
      <c r="F56" s="53">
        <v>619683</v>
      </c>
    </row>
  </sheetData>
  <mergeCells count="4">
    <mergeCell ref="A48:F48"/>
    <mergeCell ref="A1:F1"/>
    <mergeCell ref="A2:F2"/>
    <mergeCell ref="A29:F29"/>
  </mergeCells>
  <pageMargins left="0.85" right="0.23622047244094491" top="0.74803149606299213" bottom="0.74803149606299213" header="0.31496062992125984" footer="0.31496062992125984"/>
  <pageSetup paperSize="9" fitToHeight="0" orientation="landscape" horizontalDpi="360" verticalDpi="360" r:id="rId1"/>
  <rowBreaks count="1" manualBreakCount="1">
    <brk id="2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workbookViewId="0">
      <selection activeCell="C6" sqref="C6:G6"/>
    </sheetView>
  </sheetViews>
  <sheetFormatPr defaultColWidth="8.85546875" defaultRowHeight="15" x14ac:dyDescent="0.25"/>
  <cols>
    <col min="1" max="1" width="7.85546875" style="24" bestFit="1" customWidth="1"/>
    <col min="2" max="2" width="44.7109375" style="24" customWidth="1"/>
    <col min="3" max="7" width="11.140625" style="24" customWidth="1"/>
    <col min="8" max="8" width="19.42578125" style="24" customWidth="1"/>
    <col min="9" max="10" width="25.28515625" style="24" customWidth="1"/>
    <col min="11" max="16384" width="8.85546875" style="24"/>
  </cols>
  <sheetData>
    <row r="1" spans="1:10" ht="18.75" x14ac:dyDescent="0.25">
      <c r="A1" s="39"/>
      <c r="B1" s="23"/>
      <c r="C1" s="23"/>
      <c r="D1" s="23"/>
      <c r="E1" s="23"/>
      <c r="F1" s="23"/>
      <c r="G1" s="23"/>
      <c r="H1" s="23"/>
      <c r="I1" s="23"/>
      <c r="J1" s="23"/>
    </row>
    <row r="2" spans="1:10" ht="15.6" customHeight="1" x14ac:dyDescent="0.25">
      <c r="A2" s="140" t="s">
        <v>30</v>
      </c>
      <c r="B2" s="140"/>
      <c r="C2" s="140"/>
      <c r="D2" s="140"/>
      <c r="E2" s="140"/>
      <c r="F2" s="140"/>
      <c r="G2" s="140"/>
      <c r="H2" s="38"/>
      <c r="I2" s="26"/>
      <c r="J2" s="26"/>
    </row>
    <row r="3" spans="1:10" ht="18.75" x14ac:dyDescent="0.25">
      <c r="A3" s="23"/>
      <c r="B3" s="23"/>
      <c r="C3" s="23"/>
      <c r="D3" s="23"/>
      <c r="E3" s="23"/>
      <c r="F3" s="23"/>
      <c r="G3" s="23"/>
      <c r="H3" s="23"/>
      <c r="I3" s="25"/>
      <c r="J3" s="25"/>
    </row>
    <row r="4" spans="1:10" ht="15.6" customHeight="1" x14ac:dyDescent="0.25">
      <c r="A4" s="140" t="s">
        <v>31</v>
      </c>
      <c r="B4" s="140"/>
      <c r="C4" s="140"/>
      <c r="D4" s="140"/>
      <c r="E4" s="140"/>
      <c r="F4" s="140"/>
      <c r="G4" s="140"/>
      <c r="H4" s="38"/>
      <c r="I4" s="27"/>
      <c r="J4" s="27"/>
    </row>
    <row r="5" spans="1:10" ht="18.75" x14ac:dyDescent="0.25">
      <c r="A5" s="23"/>
      <c r="B5" s="23"/>
      <c r="C5" s="23"/>
      <c r="D5" s="23"/>
      <c r="E5" s="23"/>
      <c r="F5" s="23"/>
      <c r="G5" s="23"/>
      <c r="H5" s="23"/>
      <c r="I5" s="25"/>
      <c r="J5" s="25"/>
    </row>
    <row r="6" spans="1:10" ht="25.5" x14ac:dyDescent="0.25">
      <c r="A6" s="28" t="s">
        <v>27</v>
      </c>
      <c r="B6" s="29" t="s">
        <v>21</v>
      </c>
      <c r="C6" s="30" t="s">
        <v>67</v>
      </c>
      <c r="D6" s="30" t="s">
        <v>68</v>
      </c>
      <c r="E6" s="28" t="s">
        <v>69</v>
      </c>
      <c r="F6" s="28" t="s">
        <v>81</v>
      </c>
      <c r="G6" s="28" t="s">
        <v>82</v>
      </c>
    </row>
    <row r="7" spans="1:10" s="32" customFormat="1" ht="11.25" x14ac:dyDescent="0.2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</row>
    <row r="8" spans="1:10" x14ac:dyDescent="0.25">
      <c r="A8" s="33">
        <v>8</v>
      </c>
      <c r="B8" s="33" t="s">
        <v>32</v>
      </c>
      <c r="C8" s="49">
        <v>0</v>
      </c>
      <c r="D8" s="49">
        <v>0</v>
      </c>
      <c r="E8" s="52">
        <v>0</v>
      </c>
      <c r="F8" s="52">
        <v>0</v>
      </c>
      <c r="G8" s="52">
        <v>0</v>
      </c>
    </row>
    <row r="9" spans="1:10" x14ac:dyDescent="0.25">
      <c r="A9" s="37">
        <v>84</v>
      </c>
      <c r="B9" s="34" t="s">
        <v>33</v>
      </c>
      <c r="C9" s="51">
        <v>0</v>
      </c>
      <c r="D9" s="51">
        <v>0</v>
      </c>
      <c r="E9" s="50">
        <v>0</v>
      </c>
      <c r="F9" s="50">
        <v>0</v>
      </c>
      <c r="G9" s="50">
        <v>0</v>
      </c>
    </row>
    <row r="10" spans="1:10" x14ac:dyDescent="0.25">
      <c r="A10" s="33">
        <v>5</v>
      </c>
      <c r="B10" s="35" t="s">
        <v>34</v>
      </c>
      <c r="C10" s="49">
        <v>0</v>
      </c>
      <c r="D10" s="49">
        <v>0</v>
      </c>
      <c r="E10" s="52">
        <v>0</v>
      </c>
      <c r="F10" s="52">
        <v>0</v>
      </c>
      <c r="G10" s="52">
        <v>0</v>
      </c>
    </row>
    <row r="11" spans="1:10" x14ac:dyDescent="0.25">
      <c r="A11" s="37">
        <v>54</v>
      </c>
      <c r="B11" s="36" t="s">
        <v>35</v>
      </c>
      <c r="C11" s="51">
        <v>0</v>
      </c>
      <c r="D11" s="51">
        <v>0</v>
      </c>
      <c r="E11" s="50">
        <v>0</v>
      </c>
      <c r="F11" s="50">
        <v>0</v>
      </c>
      <c r="G11" s="50">
        <v>0</v>
      </c>
    </row>
    <row r="14" spans="1:10" ht="15.75" x14ac:dyDescent="0.25">
      <c r="B14" s="140" t="s">
        <v>36</v>
      </c>
      <c r="C14" s="140"/>
      <c r="D14" s="140"/>
      <c r="E14" s="140"/>
      <c r="F14" s="140"/>
      <c r="G14" s="140"/>
    </row>
    <row r="15" spans="1:10" ht="18.75" x14ac:dyDescent="0.25">
      <c r="B15" s="23"/>
      <c r="C15" s="23"/>
      <c r="D15" s="23"/>
      <c r="E15" s="23"/>
      <c r="F15" s="23"/>
      <c r="G15" s="23"/>
    </row>
    <row r="16" spans="1:10" ht="25.5" x14ac:dyDescent="0.25">
      <c r="A16" s="28" t="s">
        <v>27</v>
      </c>
      <c r="B16" s="29" t="s">
        <v>21</v>
      </c>
      <c r="C16" s="30" t="s">
        <v>67</v>
      </c>
      <c r="D16" s="30" t="s">
        <v>68</v>
      </c>
      <c r="E16" s="28" t="s">
        <v>69</v>
      </c>
      <c r="F16" s="28" t="s">
        <v>81</v>
      </c>
      <c r="G16" s="28" t="s">
        <v>82</v>
      </c>
    </row>
    <row r="17" spans="1:7" ht="10.15" customHeight="1" x14ac:dyDescent="0.25">
      <c r="A17" s="31">
        <v>1</v>
      </c>
      <c r="B17" s="31">
        <v>2</v>
      </c>
      <c r="C17" s="31">
        <v>3</v>
      </c>
      <c r="D17" s="31">
        <v>4</v>
      </c>
      <c r="E17" s="31">
        <v>5</v>
      </c>
      <c r="F17" s="31">
        <v>6</v>
      </c>
      <c r="G17" s="31">
        <v>7</v>
      </c>
    </row>
    <row r="18" spans="1:7" x14ac:dyDescent="0.25">
      <c r="A18" s="33">
        <v>8</v>
      </c>
      <c r="B18" s="33" t="s">
        <v>38</v>
      </c>
      <c r="C18" s="49">
        <v>0</v>
      </c>
      <c r="D18" s="49">
        <v>0</v>
      </c>
      <c r="E18" s="52">
        <v>0</v>
      </c>
      <c r="F18" s="52">
        <v>0</v>
      </c>
      <c r="G18" s="52">
        <v>0</v>
      </c>
    </row>
    <row r="19" spans="1:7" x14ac:dyDescent="0.25">
      <c r="A19" s="37">
        <v>81</v>
      </c>
      <c r="B19" s="34" t="s">
        <v>39</v>
      </c>
      <c r="C19" s="51">
        <v>0</v>
      </c>
      <c r="D19" s="51">
        <v>0</v>
      </c>
      <c r="E19" s="50">
        <v>0</v>
      </c>
      <c r="F19" s="50">
        <v>0</v>
      </c>
      <c r="G19" s="50">
        <v>0</v>
      </c>
    </row>
    <row r="20" spans="1:7" x14ac:dyDescent="0.25">
      <c r="A20" s="40"/>
      <c r="B20" s="33" t="s">
        <v>37</v>
      </c>
      <c r="C20" s="49">
        <v>0</v>
      </c>
      <c r="D20" s="49">
        <v>0</v>
      </c>
      <c r="E20" s="52">
        <v>0</v>
      </c>
      <c r="F20" s="52">
        <v>0</v>
      </c>
      <c r="G20" s="52">
        <v>0</v>
      </c>
    </row>
    <row r="21" spans="1:7" x14ac:dyDescent="0.25">
      <c r="A21" s="33">
        <v>1</v>
      </c>
      <c r="B21" s="33" t="s">
        <v>28</v>
      </c>
      <c r="C21" s="49">
        <v>0</v>
      </c>
      <c r="D21" s="49">
        <v>0</v>
      </c>
      <c r="E21" s="52">
        <v>0</v>
      </c>
      <c r="F21" s="52">
        <v>0</v>
      </c>
      <c r="G21" s="52">
        <v>0</v>
      </c>
    </row>
    <row r="22" spans="1:7" x14ac:dyDescent="0.25">
      <c r="A22" s="37">
        <v>11</v>
      </c>
      <c r="B22" s="34" t="s">
        <v>28</v>
      </c>
      <c r="C22" s="51">
        <v>0</v>
      </c>
      <c r="D22" s="51">
        <v>0</v>
      </c>
      <c r="E22" s="50">
        <v>0</v>
      </c>
      <c r="F22" s="50">
        <v>0</v>
      </c>
      <c r="G22" s="50">
        <v>0</v>
      </c>
    </row>
  </sheetData>
  <mergeCells count="3">
    <mergeCell ref="B14:G14"/>
    <mergeCell ref="A2:G2"/>
    <mergeCell ref="A4:G4"/>
  </mergeCells>
  <pageMargins left="0.25" right="0.25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2891-0A0F-4250-BF88-DB9002CA67B7}">
  <sheetPr>
    <pageSetUpPr fitToPage="1"/>
  </sheetPr>
  <dimension ref="A1:G78"/>
  <sheetViews>
    <sheetView showGridLines="0" tabSelected="1" view="pageBreakPreview" topLeftCell="A6" zoomScaleNormal="100" zoomScaleSheetLayoutView="100" workbookViewId="0">
      <selection activeCell="E6" sqref="E6"/>
    </sheetView>
  </sheetViews>
  <sheetFormatPr defaultColWidth="8.85546875" defaultRowHeight="10.5" x14ac:dyDescent="0.2"/>
  <cols>
    <col min="1" max="1" width="65.7109375" style="47" customWidth="1"/>
    <col min="2" max="2" width="12.7109375" style="45" customWidth="1"/>
    <col min="3" max="6" width="12.7109375" style="46" customWidth="1"/>
    <col min="7" max="16384" width="8.85546875" style="45"/>
  </cols>
  <sheetData>
    <row r="1" spans="1:7" s="24" customFormat="1" ht="15.6" customHeight="1" x14ac:dyDescent="0.25">
      <c r="A1" s="140" t="s">
        <v>62</v>
      </c>
      <c r="B1" s="140"/>
      <c r="C1" s="140"/>
      <c r="D1" s="140"/>
      <c r="E1" s="140"/>
      <c r="F1" s="140"/>
      <c r="G1" s="38"/>
    </row>
    <row r="3" spans="1:7" s="48" customFormat="1" ht="21" x14ac:dyDescent="0.25">
      <c r="A3" s="80" t="s">
        <v>50</v>
      </c>
      <c r="B3" s="94" t="s">
        <v>67</v>
      </c>
      <c r="C3" s="94" t="s">
        <v>68</v>
      </c>
      <c r="D3" s="94" t="s">
        <v>69</v>
      </c>
      <c r="E3" s="94" t="s">
        <v>81</v>
      </c>
      <c r="F3" s="94" t="s">
        <v>82</v>
      </c>
    </row>
    <row r="4" spans="1:7" s="48" customFormat="1" x14ac:dyDescent="0.25">
      <c r="A4" s="105">
        <v>1</v>
      </c>
      <c r="B4" s="95">
        <v>2</v>
      </c>
      <c r="C4" s="95">
        <v>3</v>
      </c>
      <c r="D4" s="95">
        <v>4</v>
      </c>
      <c r="E4" s="95">
        <v>5</v>
      </c>
      <c r="F4" s="95">
        <v>6</v>
      </c>
    </row>
    <row r="5" spans="1:7" ht="12.75" x14ac:dyDescent="0.2">
      <c r="A5" s="106" t="s">
        <v>49</v>
      </c>
      <c r="B5" s="99">
        <v>3772475.75</v>
      </c>
      <c r="C5" s="99">
        <v>4955815.99</v>
      </c>
      <c r="D5" s="99">
        <v>5410000</v>
      </c>
      <c r="E5" s="99">
        <v>5800000</v>
      </c>
      <c r="F5" s="99">
        <v>4960000</v>
      </c>
    </row>
    <row r="6" spans="1:7" ht="12.75" x14ac:dyDescent="0.2">
      <c r="A6" s="107" t="s">
        <v>48</v>
      </c>
      <c r="B6" s="100">
        <v>3772475.75</v>
      </c>
      <c r="C6" s="100">
        <v>4955815.99</v>
      </c>
      <c r="D6" s="100">
        <v>5410000</v>
      </c>
      <c r="E6" s="100">
        <v>5800000</v>
      </c>
      <c r="F6" s="100">
        <v>4960000</v>
      </c>
    </row>
    <row r="7" spans="1:7" ht="12.75" x14ac:dyDescent="0.2">
      <c r="A7" s="107" t="s">
        <v>83</v>
      </c>
      <c r="B7" s="100">
        <v>3772475.75</v>
      </c>
      <c r="C7" s="100">
        <v>4955815.99</v>
      </c>
      <c r="D7" s="100">
        <v>5410000</v>
      </c>
      <c r="E7" s="100">
        <v>5800000</v>
      </c>
      <c r="F7" s="100">
        <v>4960000</v>
      </c>
    </row>
    <row r="8" spans="1:7" ht="12.75" x14ac:dyDescent="0.2">
      <c r="A8" s="108" t="s">
        <v>84</v>
      </c>
      <c r="B8" s="101">
        <v>22611.9</v>
      </c>
      <c r="C8" s="101">
        <v>100000</v>
      </c>
      <c r="D8" s="101">
        <v>80000</v>
      </c>
      <c r="E8" s="101">
        <v>100000</v>
      </c>
      <c r="F8" s="101">
        <v>100000</v>
      </c>
    </row>
    <row r="9" spans="1:7" ht="12.75" x14ac:dyDescent="0.2">
      <c r="A9" s="109" t="s">
        <v>85</v>
      </c>
      <c r="B9" s="102">
        <v>22611.9</v>
      </c>
      <c r="C9" s="102">
        <v>100000</v>
      </c>
      <c r="D9" s="102">
        <v>80000</v>
      </c>
      <c r="E9" s="102">
        <v>100000</v>
      </c>
      <c r="F9" s="102">
        <v>100000</v>
      </c>
    </row>
    <row r="10" spans="1:7" ht="12.75" x14ac:dyDescent="0.2">
      <c r="A10" s="110" t="s">
        <v>86</v>
      </c>
      <c r="B10" s="97">
        <v>22611.9</v>
      </c>
      <c r="C10" s="97">
        <v>0</v>
      </c>
      <c r="D10" s="97">
        <v>0</v>
      </c>
      <c r="E10" s="97">
        <v>0</v>
      </c>
      <c r="F10" s="97">
        <v>0</v>
      </c>
    </row>
    <row r="11" spans="1:7" ht="12.75" x14ac:dyDescent="0.2">
      <c r="A11" s="111" t="s">
        <v>73</v>
      </c>
      <c r="B11" s="103">
        <v>22611.9</v>
      </c>
      <c r="C11" s="103">
        <v>0</v>
      </c>
      <c r="D11" s="103">
        <v>0</v>
      </c>
      <c r="E11" s="103">
        <v>0</v>
      </c>
      <c r="F11" s="103">
        <v>0</v>
      </c>
    </row>
    <row r="12" spans="1:7" ht="12.75" x14ac:dyDescent="0.2">
      <c r="A12" s="112" t="s">
        <v>47</v>
      </c>
      <c r="B12" s="104">
        <v>22611.9</v>
      </c>
      <c r="C12" s="104">
        <v>0</v>
      </c>
      <c r="D12" s="104">
        <v>0</v>
      </c>
      <c r="E12" s="104">
        <v>0</v>
      </c>
      <c r="F12" s="104">
        <v>0</v>
      </c>
    </row>
    <row r="13" spans="1:7" ht="12.75" x14ac:dyDescent="0.2">
      <c r="A13" s="113" t="s">
        <v>46</v>
      </c>
      <c r="B13" s="98">
        <v>22611.9</v>
      </c>
      <c r="C13" s="98">
        <v>0</v>
      </c>
      <c r="D13" s="98">
        <v>0</v>
      </c>
      <c r="E13" s="98">
        <v>0</v>
      </c>
      <c r="F13" s="98">
        <v>0</v>
      </c>
    </row>
    <row r="14" spans="1:7" ht="12.75" x14ac:dyDescent="0.2">
      <c r="A14" s="110" t="s">
        <v>87</v>
      </c>
      <c r="B14" s="97">
        <v>0</v>
      </c>
      <c r="C14" s="97">
        <v>100000</v>
      </c>
      <c r="D14" s="97">
        <v>80000</v>
      </c>
      <c r="E14" s="97">
        <v>100000</v>
      </c>
      <c r="F14" s="97">
        <v>100000</v>
      </c>
    </row>
    <row r="15" spans="1:7" ht="12.75" x14ac:dyDescent="0.2">
      <c r="A15" s="111" t="s">
        <v>73</v>
      </c>
      <c r="B15" s="103">
        <v>0</v>
      </c>
      <c r="C15" s="103">
        <v>100000</v>
      </c>
      <c r="D15" s="103">
        <v>80000</v>
      </c>
      <c r="E15" s="103">
        <v>100000</v>
      </c>
      <c r="F15" s="103">
        <v>100000</v>
      </c>
    </row>
    <row r="16" spans="1:7" ht="12.75" x14ac:dyDescent="0.2">
      <c r="A16" s="112" t="s">
        <v>47</v>
      </c>
      <c r="B16" s="104">
        <v>0</v>
      </c>
      <c r="C16" s="104">
        <v>100000</v>
      </c>
      <c r="D16" s="104">
        <v>80000</v>
      </c>
      <c r="E16" s="104">
        <v>100000</v>
      </c>
      <c r="F16" s="104">
        <v>100000</v>
      </c>
    </row>
    <row r="17" spans="1:6" ht="12.75" x14ac:dyDescent="0.2">
      <c r="A17" s="113" t="s">
        <v>46</v>
      </c>
      <c r="B17" s="98">
        <v>0</v>
      </c>
      <c r="C17" s="98">
        <v>100000</v>
      </c>
      <c r="D17" s="98">
        <v>80000</v>
      </c>
      <c r="E17" s="98">
        <v>100000</v>
      </c>
      <c r="F17" s="98">
        <v>100000</v>
      </c>
    </row>
    <row r="18" spans="1:6" ht="12.75" x14ac:dyDescent="0.2">
      <c r="A18" s="108" t="s">
        <v>88</v>
      </c>
      <c r="B18" s="101">
        <v>625501.22</v>
      </c>
      <c r="C18" s="101">
        <v>1361926</v>
      </c>
      <c r="D18" s="101">
        <v>1550000</v>
      </c>
      <c r="E18" s="101">
        <v>1823000</v>
      </c>
      <c r="F18" s="101">
        <v>1211926</v>
      </c>
    </row>
    <row r="19" spans="1:6" ht="12.75" x14ac:dyDescent="0.2">
      <c r="A19" s="109" t="s">
        <v>89</v>
      </c>
      <c r="B19" s="102">
        <v>597238.68999999994</v>
      </c>
      <c r="C19" s="102">
        <v>1211926</v>
      </c>
      <c r="D19" s="102">
        <v>1450000</v>
      </c>
      <c r="E19" s="102">
        <v>1823000</v>
      </c>
      <c r="F19" s="102">
        <v>1211926</v>
      </c>
    </row>
    <row r="20" spans="1:6" ht="12.75" x14ac:dyDescent="0.2">
      <c r="A20" s="110" t="s">
        <v>90</v>
      </c>
      <c r="B20" s="97">
        <v>597238.68999999994</v>
      </c>
      <c r="C20" s="97">
        <v>1181926</v>
      </c>
      <c r="D20" s="97">
        <v>1410000</v>
      </c>
      <c r="E20" s="97">
        <v>1723000</v>
      </c>
      <c r="F20" s="97">
        <v>1181926</v>
      </c>
    </row>
    <row r="21" spans="1:6" ht="12.75" x14ac:dyDescent="0.2">
      <c r="A21" s="111" t="s">
        <v>71</v>
      </c>
      <c r="B21" s="103">
        <v>597238.68999999994</v>
      </c>
      <c r="C21" s="103">
        <v>1181926</v>
      </c>
      <c r="D21" s="103">
        <v>1410000</v>
      </c>
      <c r="E21" s="103">
        <v>1723000</v>
      </c>
      <c r="F21" s="103">
        <v>1181926</v>
      </c>
    </row>
    <row r="22" spans="1:6" ht="12.75" x14ac:dyDescent="0.2">
      <c r="A22" s="112" t="s">
        <v>44</v>
      </c>
      <c r="B22" s="104">
        <v>586488.75</v>
      </c>
      <c r="C22" s="104">
        <v>1115381</v>
      </c>
      <c r="D22" s="104">
        <v>1340000</v>
      </c>
      <c r="E22" s="104">
        <v>1653000</v>
      </c>
      <c r="F22" s="104">
        <v>1115381</v>
      </c>
    </row>
    <row r="23" spans="1:6" ht="12.75" x14ac:dyDescent="0.2">
      <c r="A23" s="113" t="s">
        <v>43</v>
      </c>
      <c r="B23" s="98">
        <v>415831.41</v>
      </c>
      <c r="C23" s="98">
        <v>853000</v>
      </c>
      <c r="D23" s="98">
        <v>1000000</v>
      </c>
      <c r="E23" s="98">
        <v>1250000</v>
      </c>
      <c r="F23" s="98">
        <v>853000</v>
      </c>
    </row>
    <row r="24" spans="1:6" ht="12.75" x14ac:dyDescent="0.2">
      <c r="A24" s="113" t="s">
        <v>42</v>
      </c>
      <c r="B24" s="98">
        <v>170657.34</v>
      </c>
      <c r="C24" s="98">
        <v>259727</v>
      </c>
      <c r="D24" s="98">
        <v>335000</v>
      </c>
      <c r="E24" s="98">
        <v>400000</v>
      </c>
      <c r="F24" s="98">
        <v>259727</v>
      </c>
    </row>
    <row r="25" spans="1:6" ht="12.75" x14ac:dyDescent="0.2">
      <c r="A25" s="113" t="s">
        <v>41</v>
      </c>
      <c r="B25" s="98">
        <v>0</v>
      </c>
      <c r="C25" s="98">
        <v>2654</v>
      </c>
      <c r="D25" s="98">
        <v>5000</v>
      </c>
      <c r="E25" s="98">
        <v>3000</v>
      </c>
      <c r="F25" s="98">
        <v>2654</v>
      </c>
    </row>
    <row r="26" spans="1:6" ht="12.75" x14ac:dyDescent="0.2">
      <c r="A26" s="112" t="s">
        <v>47</v>
      </c>
      <c r="B26" s="104">
        <v>10749.94</v>
      </c>
      <c r="C26" s="104">
        <v>66545</v>
      </c>
      <c r="D26" s="104">
        <v>70000</v>
      </c>
      <c r="E26" s="104">
        <v>70000</v>
      </c>
      <c r="F26" s="104">
        <v>66545</v>
      </c>
    </row>
    <row r="27" spans="1:6" ht="12.75" x14ac:dyDescent="0.2">
      <c r="A27" s="113" t="s">
        <v>46</v>
      </c>
      <c r="B27" s="98">
        <v>10749.94</v>
      </c>
      <c r="C27" s="98">
        <v>66545</v>
      </c>
      <c r="D27" s="98">
        <v>70000</v>
      </c>
      <c r="E27" s="98">
        <v>70000</v>
      </c>
      <c r="F27" s="98">
        <v>66545</v>
      </c>
    </row>
    <row r="28" spans="1:6" ht="12.75" x14ac:dyDescent="0.2">
      <c r="A28" s="110" t="s">
        <v>87</v>
      </c>
      <c r="B28" s="97">
        <v>0</v>
      </c>
      <c r="C28" s="97">
        <v>30000</v>
      </c>
      <c r="D28" s="97">
        <v>40000</v>
      </c>
      <c r="E28" s="97">
        <v>100000</v>
      </c>
      <c r="F28" s="97">
        <v>30000</v>
      </c>
    </row>
    <row r="29" spans="1:6" ht="12.75" x14ac:dyDescent="0.2">
      <c r="A29" s="111" t="s">
        <v>71</v>
      </c>
      <c r="B29" s="103">
        <v>0</v>
      </c>
      <c r="C29" s="103">
        <v>30000</v>
      </c>
      <c r="D29" s="103">
        <v>40000</v>
      </c>
      <c r="E29" s="103">
        <v>100000</v>
      </c>
      <c r="F29" s="103">
        <v>30000</v>
      </c>
    </row>
    <row r="30" spans="1:6" ht="12.75" x14ac:dyDescent="0.2">
      <c r="A30" s="112" t="s">
        <v>47</v>
      </c>
      <c r="B30" s="104">
        <v>0</v>
      </c>
      <c r="C30" s="104">
        <v>30000</v>
      </c>
      <c r="D30" s="104">
        <v>40000</v>
      </c>
      <c r="E30" s="104">
        <v>100000</v>
      </c>
      <c r="F30" s="104">
        <v>30000</v>
      </c>
    </row>
    <row r="31" spans="1:6" ht="12.75" x14ac:dyDescent="0.2">
      <c r="A31" s="113" t="s">
        <v>45</v>
      </c>
      <c r="B31" s="98">
        <v>0</v>
      </c>
      <c r="C31" s="98">
        <v>30000</v>
      </c>
      <c r="D31" s="98">
        <v>40000</v>
      </c>
      <c r="E31" s="98">
        <v>100000</v>
      </c>
      <c r="F31" s="98">
        <v>30000</v>
      </c>
    </row>
    <row r="32" spans="1:6" ht="12.75" x14ac:dyDescent="0.2">
      <c r="A32" s="109" t="s">
        <v>91</v>
      </c>
      <c r="B32" s="102">
        <v>28262.53</v>
      </c>
      <c r="C32" s="102">
        <v>150000</v>
      </c>
      <c r="D32" s="102">
        <v>100000</v>
      </c>
      <c r="E32" s="102">
        <v>0</v>
      </c>
      <c r="F32" s="102">
        <v>0</v>
      </c>
    </row>
    <row r="33" spans="1:6" ht="12.75" x14ac:dyDescent="0.2">
      <c r="A33" s="110" t="s">
        <v>87</v>
      </c>
      <c r="B33" s="97">
        <v>28262.53</v>
      </c>
      <c r="C33" s="97">
        <v>150000</v>
      </c>
      <c r="D33" s="97">
        <v>100000</v>
      </c>
      <c r="E33" s="97">
        <v>0</v>
      </c>
      <c r="F33" s="97">
        <v>0</v>
      </c>
    </row>
    <row r="34" spans="1:6" ht="12.75" x14ac:dyDescent="0.2">
      <c r="A34" s="111" t="s">
        <v>70</v>
      </c>
      <c r="B34" s="103">
        <v>28262.53</v>
      </c>
      <c r="C34" s="103">
        <v>0</v>
      </c>
      <c r="D34" s="103">
        <v>0</v>
      </c>
      <c r="E34" s="103">
        <v>0</v>
      </c>
      <c r="F34" s="103">
        <v>0</v>
      </c>
    </row>
    <row r="35" spans="1:6" ht="12.75" x14ac:dyDescent="0.2">
      <c r="A35" s="112" t="s">
        <v>44</v>
      </c>
      <c r="B35" s="104">
        <v>28262.53</v>
      </c>
      <c r="C35" s="104">
        <v>0</v>
      </c>
      <c r="D35" s="104">
        <v>0</v>
      </c>
      <c r="E35" s="104">
        <v>0</v>
      </c>
      <c r="F35" s="104">
        <v>0</v>
      </c>
    </row>
    <row r="36" spans="1:6" ht="12.75" x14ac:dyDescent="0.2">
      <c r="A36" s="113" t="s">
        <v>43</v>
      </c>
      <c r="B36" s="98">
        <v>27473.52</v>
      </c>
      <c r="C36" s="98">
        <v>0</v>
      </c>
      <c r="D36" s="98">
        <v>0</v>
      </c>
      <c r="E36" s="98">
        <v>0</v>
      </c>
      <c r="F36" s="98">
        <v>0</v>
      </c>
    </row>
    <row r="37" spans="1:6" ht="12.75" x14ac:dyDescent="0.2">
      <c r="A37" s="113" t="s">
        <v>42</v>
      </c>
      <c r="B37" s="98">
        <v>789.01</v>
      </c>
      <c r="C37" s="98">
        <v>0</v>
      </c>
      <c r="D37" s="98">
        <v>0</v>
      </c>
      <c r="E37" s="98">
        <v>0</v>
      </c>
      <c r="F37" s="98">
        <v>0</v>
      </c>
    </row>
    <row r="38" spans="1:6" ht="12.75" x14ac:dyDescent="0.2">
      <c r="A38" s="111" t="s">
        <v>74</v>
      </c>
      <c r="B38" s="103">
        <v>0</v>
      </c>
      <c r="C38" s="103">
        <v>150000</v>
      </c>
      <c r="D38" s="103">
        <v>100000</v>
      </c>
      <c r="E38" s="103">
        <v>0</v>
      </c>
      <c r="F38" s="103">
        <v>0</v>
      </c>
    </row>
    <row r="39" spans="1:6" ht="12.75" x14ac:dyDescent="0.2">
      <c r="A39" s="112" t="s">
        <v>44</v>
      </c>
      <c r="B39" s="104">
        <v>0</v>
      </c>
      <c r="C39" s="104">
        <v>150000</v>
      </c>
      <c r="D39" s="104">
        <v>100000</v>
      </c>
      <c r="E39" s="104">
        <v>0</v>
      </c>
      <c r="F39" s="104">
        <v>0</v>
      </c>
    </row>
    <row r="40" spans="1:6" ht="12.75" x14ac:dyDescent="0.2">
      <c r="A40" s="113" t="s">
        <v>43</v>
      </c>
      <c r="B40" s="98">
        <v>0</v>
      </c>
      <c r="C40" s="98">
        <v>129000</v>
      </c>
      <c r="D40" s="98">
        <v>100000</v>
      </c>
      <c r="E40" s="98">
        <v>0</v>
      </c>
      <c r="F40" s="98">
        <v>0</v>
      </c>
    </row>
    <row r="41" spans="1:6" ht="12.75" x14ac:dyDescent="0.2">
      <c r="A41" s="113" t="s">
        <v>42</v>
      </c>
      <c r="B41" s="98">
        <v>0</v>
      </c>
      <c r="C41" s="98">
        <v>21000</v>
      </c>
      <c r="D41" s="98">
        <v>0</v>
      </c>
      <c r="E41" s="98">
        <v>0</v>
      </c>
      <c r="F41" s="98">
        <v>0</v>
      </c>
    </row>
    <row r="42" spans="1:6" ht="12.75" x14ac:dyDescent="0.2">
      <c r="A42" s="108" t="s">
        <v>92</v>
      </c>
      <c r="B42" s="101">
        <v>2513269.7000000002</v>
      </c>
      <c r="C42" s="101">
        <v>2952591</v>
      </c>
      <c r="D42" s="101">
        <v>3056500</v>
      </c>
      <c r="E42" s="101">
        <v>3082300</v>
      </c>
      <c r="F42" s="101">
        <v>2952591</v>
      </c>
    </row>
    <row r="43" spans="1:6" ht="12.75" x14ac:dyDescent="0.2">
      <c r="A43" s="109" t="s">
        <v>93</v>
      </c>
      <c r="B43" s="102">
        <v>2513269.7000000002</v>
      </c>
      <c r="C43" s="102">
        <v>2952591</v>
      </c>
      <c r="D43" s="102">
        <v>3056500</v>
      </c>
      <c r="E43" s="102">
        <v>3082300</v>
      </c>
      <c r="F43" s="102">
        <v>2952591</v>
      </c>
    </row>
    <row r="44" spans="1:6" ht="12.75" x14ac:dyDescent="0.2">
      <c r="A44" s="110" t="s">
        <v>90</v>
      </c>
      <c r="B44" s="97">
        <v>2513269.7000000002</v>
      </c>
      <c r="C44" s="97">
        <v>2952591</v>
      </c>
      <c r="D44" s="97">
        <v>3056500</v>
      </c>
      <c r="E44" s="97">
        <v>3082300</v>
      </c>
      <c r="F44" s="97">
        <v>2952591</v>
      </c>
    </row>
    <row r="45" spans="1:6" ht="12.75" x14ac:dyDescent="0.2">
      <c r="A45" s="111" t="s">
        <v>72</v>
      </c>
      <c r="B45" s="103">
        <v>2513269.7000000002</v>
      </c>
      <c r="C45" s="103">
        <v>2952591</v>
      </c>
      <c r="D45" s="103">
        <v>3056500</v>
      </c>
      <c r="E45" s="103">
        <v>3082300</v>
      </c>
      <c r="F45" s="103">
        <v>2952591</v>
      </c>
    </row>
    <row r="46" spans="1:6" ht="12.75" x14ac:dyDescent="0.2">
      <c r="A46" s="112" t="s">
        <v>44</v>
      </c>
      <c r="B46" s="104">
        <v>2500870.4</v>
      </c>
      <c r="C46" s="104">
        <v>2932591</v>
      </c>
      <c r="D46" s="104">
        <v>3026500</v>
      </c>
      <c r="E46" s="104">
        <v>3057300</v>
      </c>
      <c r="F46" s="104">
        <v>2932591</v>
      </c>
    </row>
    <row r="47" spans="1:6" ht="12.75" x14ac:dyDescent="0.2">
      <c r="A47" s="113" t="s">
        <v>43</v>
      </c>
      <c r="B47" s="98">
        <v>1884281.23</v>
      </c>
      <c r="C47" s="98">
        <v>2073000</v>
      </c>
      <c r="D47" s="98">
        <v>2130000</v>
      </c>
      <c r="E47" s="98">
        <v>2100000</v>
      </c>
      <c r="F47" s="98">
        <v>2073000</v>
      </c>
    </row>
    <row r="48" spans="1:6" ht="12.75" x14ac:dyDescent="0.2">
      <c r="A48" s="113" t="s">
        <v>42</v>
      </c>
      <c r="B48" s="98">
        <v>613821.32999999996</v>
      </c>
      <c r="C48" s="98">
        <v>852291</v>
      </c>
      <c r="D48" s="98">
        <v>888500</v>
      </c>
      <c r="E48" s="98">
        <v>950000</v>
      </c>
      <c r="F48" s="98">
        <v>852291</v>
      </c>
    </row>
    <row r="49" spans="1:6" ht="12.75" x14ac:dyDescent="0.2">
      <c r="A49" s="113" t="s">
        <v>41</v>
      </c>
      <c r="B49" s="98">
        <v>2767.84</v>
      </c>
      <c r="C49" s="98">
        <v>7300</v>
      </c>
      <c r="D49" s="98">
        <v>8000</v>
      </c>
      <c r="E49" s="98">
        <v>7300</v>
      </c>
      <c r="F49" s="98">
        <v>7300</v>
      </c>
    </row>
    <row r="50" spans="1:6" ht="12.75" x14ac:dyDescent="0.2">
      <c r="A50" s="112" t="s">
        <v>47</v>
      </c>
      <c r="B50" s="104">
        <v>12399.3</v>
      </c>
      <c r="C50" s="104">
        <v>20000</v>
      </c>
      <c r="D50" s="104">
        <v>30000</v>
      </c>
      <c r="E50" s="104">
        <v>25000</v>
      </c>
      <c r="F50" s="104">
        <v>20000</v>
      </c>
    </row>
    <row r="51" spans="1:6" ht="12.75" x14ac:dyDescent="0.2">
      <c r="A51" s="113" t="s">
        <v>46</v>
      </c>
      <c r="B51" s="98">
        <v>12399.3</v>
      </c>
      <c r="C51" s="98">
        <v>20000</v>
      </c>
      <c r="D51" s="98">
        <v>30000</v>
      </c>
      <c r="E51" s="98">
        <v>25000</v>
      </c>
      <c r="F51" s="98">
        <v>20000</v>
      </c>
    </row>
    <row r="52" spans="1:6" ht="12.75" x14ac:dyDescent="0.2">
      <c r="A52" s="108" t="s">
        <v>94</v>
      </c>
      <c r="B52" s="101">
        <v>290535.48</v>
      </c>
      <c r="C52" s="101">
        <v>0</v>
      </c>
      <c r="D52" s="101">
        <v>160000</v>
      </c>
      <c r="E52" s="101">
        <v>194700</v>
      </c>
      <c r="F52" s="101">
        <v>154000</v>
      </c>
    </row>
    <row r="53" spans="1:6" ht="12.75" x14ac:dyDescent="0.2">
      <c r="A53" s="109" t="s">
        <v>95</v>
      </c>
      <c r="B53" s="102">
        <v>290535.48</v>
      </c>
      <c r="C53" s="102">
        <v>0</v>
      </c>
      <c r="D53" s="102">
        <v>160000</v>
      </c>
      <c r="E53" s="102">
        <v>194700</v>
      </c>
      <c r="F53" s="102">
        <v>154000</v>
      </c>
    </row>
    <row r="54" spans="1:6" ht="12.75" x14ac:dyDescent="0.2">
      <c r="A54" s="110" t="s">
        <v>90</v>
      </c>
      <c r="B54" s="97">
        <v>290535.48</v>
      </c>
      <c r="C54" s="97">
        <v>0</v>
      </c>
      <c r="D54" s="97">
        <v>160000</v>
      </c>
      <c r="E54" s="97">
        <v>194700</v>
      </c>
      <c r="F54" s="97">
        <v>154000</v>
      </c>
    </row>
    <row r="55" spans="1:6" ht="12.75" x14ac:dyDescent="0.2">
      <c r="A55" s="111" t="s">
        <v>72</v>
      </c>
      <c r="B55" s="103">
        <v>290535.48</v>
      </c>
      <c r="C55" s="103">
        <v>0</v>
      </c>
      <c r="D55" s="103">
        <v>160000</v>
      </c>
      <c r="E55" s="103">
        <v>194700</v>
      </c>
      <c r="F55" s="103">
        <v>154000</v>
      </c>
    </row>
    <row r="56" spans="1:6" ht="12.75" x14ac:dyDescent="0.2">
      <c r="A56" s="112" t="s">
        <v>44</v>
      </c>
      <c r="B56" s="104">
        <v>290535.48</v>
      </c>
      <c r="C56" s="104">
        <v>0</v>
      </c>
      <c r="D56" s="104">
        <v>160000</v>
      </c>
      <c r="E56" s="104">
        <v>194700</v>
      </c>
      <c r="F56" s="104">
        <v>154000</v>
      </c>
    </row>
    <row r="57" spans="1:6" ht="12.75" x14ac:dyDescent="0.2">
      <c r="A57" s="113" t="s">
        <v>43</v>
      </c>
      <c r="B57" s="98">
        <v>285691.21000000002</v>
      </c>
      <c r="C57" s="98">
        <v>0</v>
      </c>
      <c r="D57" s="98">
        <v>140000</v>
      </c>
      <c r="E57" s="98">
        <v>174700</v>
      </c>
      <c r="F57" s="98">
        <v>130000</v>
      </c>
    </row>
    <row r="58" spans="1:6" ht="12.75" x14ac:dyDescent="0.2">
      <c r="A58" s="113" t="s">
        <v>42</v>
      </c>
      <c r="B58" s="98">
        <v>4844.2700000000004</v>
      </c>
      <c r="C58" s="98">
        <v>0</v>
      </c>
      <c r="D58" s="98">
        <v>20000</v>
      </c>
      <c r="E58" s="98">
        <v>20000</v>
      </c>
      <c r="F58" s="98">
        <v>24000</v>
      </c>
    </row>
    <row r="59" spans="1:6" ht="12.75" x14ac:dyDescent="0.2">
      <c r="A59" s="108" t="s">
        <v>96</v>
      </c>
      <c r="B59" s="101">
        <v>0</v>
      </c>
      <c r="C59" s="101">
        <v>51800</v>
      </c>
      <c r="D59" s="101">
        <v>51368</v>
      </c>
      <c r="E59" s="101">
        <v>0</v>
      </c>
      <c r="F59" s="101">
        <v>51800</v>
      </c>
    </row>
    <row r="60" spans="1:6" ht="12.75" x14ac:dyDescent="0.2">
      <c r="A60" s="109" t="s">
        <v>97</v>
      </c>
      <c r="B60" s="102">
        <v>0</v>
      </c>
      <c r="C60" s="102">
        <v>51800</v>
      </c>
      <c r="D60" s="102">
        <v>51368</v>
      </c>
      <c r="E60" s="102">
        <v>0</v>
      </c>
      <c r="F60" s="102">
        <v>51800</v>
      </c>
    </row>
    <row r="61" spans="1:6" ht="12.75" x14ac:dyDescent="0.2">
      <c r="A61" s="110" t="s">
        <v>90</v>
      </c>
      <c r="B61" s="97">
        <v>0</v>
      </c>
      <c r="C61" s="97">
        <v>51800</v>
      </c>
      <c r="D61" s="97">
        <v>51368</v>
      </c>
      <c r="E61" s="97">
        <v>0</v>
      </c>
      <c r="F61" s="97">
        <v>51800</v>
      </c>
    </row>
    <row r="62" spans="1:6" ht="12.75" x14ac:dyDescent="0.2">
      <c r="A62" s="111" t="s">
        <v>75</v>
      </c>
      <c r="B62" s="103">
        <v>0</v>
      </c>
      <c r="C62" s="103">
        <v>51800</v>
      </c>
      <c r="D62" s="103">
        <v>51368</v>
      </c>
      <c r="E62" s="103">
        <v>0</v>
      </c>
      <c r="F62" s="103">
        <v>51800</v>
      </c>
    </row>
    <row r="63" spans="1:6" ht="12.75" x14ac:dyDescent="0.2">
      <c r="A63" s="112" t="s">
        <v>47</v>
      </c>
      <c r="B63" s="104">
        <v>0</v>
      </c>
      <c r="C63" s="104">
        <v>51800</v>
      </c>
      <c r="D63" s="104">
        <v>51368</v>
      </c>
      <c r="E63" s="104">
        <v>0</v>
      </c>
      <c r="F63" s="104">
        <v>51800</v>
      </c>
    </row>
    <row r="64" spans="1:6" ht="12.75" x14ac:dyDescent="0.2">
      <c r="A64" s="113" t="s">
        <v>46</v>
      </c>
      <c r="B64" s="98">
        <v>0</v>
      </c>
      <c r="C64" s="98">
        <v>51800</v>
      </c>
      <c r="D64" s="98">
        <v>51368</v>
      </c>
      <c r="E64" s="98">
        <v>0</v>
      </c>
      <c r="F64" s="98">
        <v>51800</v>
      </c>
    </row>
    <row r="65" spans="1:6" ht="12.75" x14ac:dyDescent="0.2">
      <c r="A65" s="108" t="s">
        <v>98</v>
      </c>
      <c r="B65" s="101">
        <v>0</v>
      </c>
      <c r="C65" s="101">
        <v>53935.59</v>
      </c>
      <c r="D65" s="101">
        <v>53400</v>
      </c>
      <c r="E65" s="101">
        <v>60000</v>
      </c>
      <c r="F65" s="101">
        <v>53900</v>
      </c>
    </row>
    <row r="66" spans="1:6" ht="12.75" x14ac:dyDescent="0.2">
      <c r="A66" s="109" t="s">
        <v>99</v>
      </c>
      <c r="B66" s="102">
        <v>0</v>
      </c>
      <c r="C66" s="102">
        <v>53935.59</v>
      </c>
      <c r="D66" s="102">
        <v>53400</v>
      </c>
      <c r="E66" s="102">
        <v>60000</v>
      </c>
      <c r="F66" s="102">
        <v>53900</v>
      </c>
    </row>
    <row r="67" spans="1:6" ht="12.75" x14ac:dyDescent="0.2">
      <c r="A67" s="110" t="s">
        <v>87</v>
      </c>
      <c r="B67" s="97">
        <v>0</v>
      </c>
      <c r="C67" s="97">
        <v>53935.59</v>
      </c>
      <c r="D67" s="97">
        <v>53400</v>
      </c>
      <c r="E67" s="97">
        <v>60000</v>
      </c>
      <c r="F67" s="97">
        <v>53900</v>
      </c>
    </row>
    <row r="68" spans="1:6" ht="12.75" x14ac:dyDescent="0.2">
      <c r="A68" s="111" t="s">
        <v>72</v>
      </c>
      <c r="B68" s="103">
        <v>0</v>
      </c>
      <c r="C68" s="103">
        <v>53935.59</v>
      </c>
      <c r="D68" s="103">
        <v>53400</v>
      </c>
      <c r="E68" s="103">
        <v>60000</v>
      </c>
      <c r="F68" s="103">
        <v>53900</v>
      </c>
    </row>
    <row r="69" spans="1:6" ht="12.75" x14ac:dyDescent="0.2">
      <c r="A69" s="112" t="s">
        <v>44</v>
      </c>
      <c r="B69" s="104">
        <v>0</v>
      </c>
      <c r="C69" s="104">
        <v>53935.59</v>
      </c>
      <c r="D69" s="104">
        <v>53400</v>
      </c>
      <c r="E69" s="104">
        <v>60000</v>
      </c>
      <c r="F69" s="104">
        <v>53900</v>
      </c>
    </row>
    <row r="70" spans="1:6" ht="12.75" x14ac:dyDescent="0.2">
      <c r="A70" s="113" t="s">
        <v>43</v>
      </c>
      <c r="B70" s="98">
        <v>0</v>
      </c>
      <c r="C70" s="98">
        <v>53271.59</v>
      </c>
      <c r="D70" s="98">
        <v>52700</v>
      </c>
      <c r="E70" s="98">
        <v>55000</v>
      </c>
      <c r="F70" s="98">
        <v>53000</v>
      </c>
    </row>
    <row r="71" spans="1:6" ht="12.75" x14ac:dyDescent="0.2">
      <c r="A71" s="113" t="s">
        <v>42</v>
      </c>
      <c r="B71" s="98">
        <v>0</v>
      </c>
      <c r="C71" s="98">
        <v>664</v>
      </c>
      <c r="D71" s="98">
        <v>700</v>
      </c>
      <c r="E71" s="98">
        <v>5000</v>
      </c>
      <c r="F71" s="98">
        <v>900</v>
      </c>
    </row>
    <row r="72" spans="1:6" ht="12.75" x14ac:dyDescent="0.2">
      <c r="A72" s="108" t="s">
        <v>100</v>
      </c>
      <c r="B72" s="101">
        <v>320557.45</v>
      </c>
      <c r="C72" s="101">
        <v>435563.4</v>
      </c>
      <c r="D72" s="101">
        <v>458732</v>
      </c>
      <c r="E72" s="101">
        <v>540000</v>
      </c>
      <c r="F72" s="101">
        <v>435783</v>
      </c>
    </row>
    <row r="73" spans="1:6" ht="12.75" x14ac:dyDescent="0.2">
      <c r="A73" s="109" t="s">
        <v>101</v>
      </c>
      <c r="B73" s="102">
        <v>320557.45</v>
      </c>
      <c r="C73" s="102">
        <v>435563.4</v>
      </c>
      <c r="D73" s="102">
        <v>458732</v>
      </c>
      <c r="E73" s="102">
        <v>540000</v>
      </c>
      <c r="F73" s="102">
        <v>435783</v>
      </c>
    </row>
    <row r="74" spans="1:6" ht="12.75" x14ac:dyDescent="0.2">
      <c r="A74" s="110" t="s">
        <v>87</v>
      </c>
      <c r="B74" s="97">
        <v>320557.45</v>
      </c>
      <c r="C74" s="97">
        <v>435563.4</v>
      </c>
      <c r="D74" s="97">
        <v>458732</v>
      </c>
      <c r="E74" s="97">
        <v>540000</v>
      </c>
      <c r="F74" s="97">
        <v>435783</v>
      </c>
    </row>
    <row r="75" spans="1:6" ht="12.75" x14ac:dyDescent="0.2">
      <c r="A75" s="111" t="s">
        <v>73</v>
      </c>
      <c r="B75" s="103">
        <v>320557.45</v>
      </c>
      <c r="C75" s="103">
        <v>435563.4</v>
      </c>
      <c r="D75" s="103">
        <v>458732</v>
      </c>
      <c r="E75" s="103">
        <v>540000</v>
      </c>
      <c r="F75" s="103">
        <v>435783</v>
      </c>
    </row>
    <row r="76" spans="1:6" ht="12.75" x14ac:dyDescent="0.2">
      <c r="A76" s="112" t="s">
        <v>44</v>
      </c>
      <c r="B76" s="104">
        <v>320557.45</v>
      </c>
      <c r="C76" s="104">
        <v>435563.4</v>
      </c>
      <c r="D76" s="104">
        <v>458732</v>
      </c>
      <c r="E76" s="104">
        <v>540000</v>
      </c>
      <c r="F76" s="104">
        <v>435783</v>
      </c>
    </row>
    <row r="77" spans="1:6" ht="12.75" x14ac:dyDescent="0.2">
      <c r="A77" s="113" t="s">
        <v>43</v>
      </c>
      <c r="B77" s="98">
        <v>0</v>
      </c>
      <c r="C77" s="98">
        <v>85563.4</v>
      </c>
      <c r="D77" s="98">
        <v>90000</v>
      </c>
      <c r="E77" s="98">
        <v>90000</v>
      </c>
      <c r="F77" s="98">
        <v>85783</v>
      </c>
    </row>
    <row r="78" spans="1:6" ht="12.75" x14ac:dyDescent="0.2">
      <c r="A78" s="113" t="s">
        <v>42</v>
      </c>
      <c r="B78" s="98">
        <v>320557.45</v>
      </c>
      <c r="C78" s="98">
        <v>350000</v>
      </c>
      <c r="D78" s="98">
        <v>368732</v>
      </c>
      <c r="E78" s="98">
        <v>450000</v>
      </c>
      <c r="F78" s="98">
        <v>350000</v>
      </c>
    </row>
  </sheetData>
  <mergeCells count="1">
    <mergeCell ref="A1:F1"/>
  </mergeCells>
  <pageMargins left="0.65" right="0.23622047244094491" top="0.74803149606299213" bottom="0.74803149606299213" header="0.31496062992125984" footer="0.31496062992125984"/>
  <pageSetup paperSize="9" fitToHeight="0" orientation="landscape" horizontalDpi="360" verticalDpi="360" r:id="rId1"/>
  <rowBreaks count="2" manualBreakCount="2">
    <brk id="31" max="5" man="1"/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5</vt:i4>
      </vt:variant>
    </vt:vector>
  </HeadingPairs>
  <TitlesOfParts>
    <vt:vector size="9" baseType="lpstr">
      <vt:lpstr> Sažetak</vt:lpstr>
      <vt:lpstr> Račun prihoda i rashoda</vt:lpstr>
      <vt:lpstr> Račun financiranja</vt:lpstr>
      <vt:lpstr>posebni dio</vt:lpstr>
      <vt:lpstr>'posebni dio'!Ispis_naslova</vt:lpstr>
      <vt:lpstr>' Račun financiranja'!Podrucje_ispisa</vt:lpstr>
      <vt:lpstr>' Račun prihoda i rashoda'!Podrucje_ispisa</vt:lpstr>
      <vt:lpstr>' Sažetak'!Podrucje_ispisa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2026-09-21T09:08:20Z</dcterms:modified>
</cp:coreProperties>
</file>